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nifaaa\Box Sync\Public data articles\Public data Romperöd article\Data sources\"/>
    </mc:Choice>
  </mc:AlternateContent>
  <bookViews>
    <workbookView xWindow="-15" yWindow="345" windowWidth="5865" windowHeight="6090"/>
  </bookViews>
  <sheets>
    <sheet name="Info P2" sheetId="12" r:id="rId1"/>
    <sheet name="Info P3" sheetId="18" r:id="rId2"/>
    <sheet name="P2" sheetId="10" r:id="rId3"/>
    <sheet name="P3" sheetId="11" r:id="rId4"/>
    <sheet name="Stand" sheetId="5" r:id="rId5"/>
    <sheet name="Age" sheetId="7" r:id="rId6"/>
    <sheet name="Small treesP2" sheetId="8" r:id="rId7"/>
    <sheet name="Small treesP3" sheetId="9" r:id="rId8"/>
  </sheets>
  <definedNames>
    <definedName name="_xlnm._FilterDatabase" localSheetId="2" hidden="1">'P2'!$A$1:$M$238</definedName>
    <definedName name="_xlnm._FilterDatabase" localSheetId="3" hidden="1">'P3'!$A$1:$G$265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9" i="9" l="1"/>
  <c r="D29" i="9"/>
  <c r="E29" i="9"/>
  <c r="F29" i="9"/>
  <c r="G29" i="9"/>
  <c r="H29" i="9"/>
  <c r="I29" i="9"/>
  <c r="J29" i="9"/>
  <c r="K29" i="9"/>
  <c r="L29" i="9"/>
  <c r="M29" i="9"/>
  <c r="N29" i="9"/>
  <c r="O29" i="9"/>
  <c r="P29" i="9"/>
  <c r="Q29" i="9"/>
  <c r="R29" i="9"/>
  <c r="S29" i="9"/>
  <c r="T29" i="9"/>
  <c r="U29" i="9"/>
  <c r="V29" i="9"/>
  <c r="B29" i="9"/>
  <c r="W24" i="9"/>
  <c r="W25" i="9"/>
  <c r="W26" i="9"/>
  <c r="W27" i="9"/>
  <c r="W28" i="9"/>
  <c r="W23" i="9"/>
  <c r="W29" i="9" l="1"/>
  <c r="D247" i="11" l="1"/>
  <c r="D248" i="11"/>
  <c r="D249" i="11"/>
  <c r="D250" i="11"/>
  <c r="D251" i="11"/>
  <c r="D252" i="11"/>
  <c r="D253" i="11"/>
  <c r="D254" i="11"/>
  <c r="D255" i="11"/>
  <c r="D256" i="11"/>
  <c r="D257" i="11"/>
  <c r="D258" i="11"/>
  <c r="D259" i="11"/>
  <c r="D260" i="11"/>
  <c r="D261" i="11"/>
  <c r="D262" i="11"/>
  <c r="D263" i="11"/>
  <c r="D264" i="11"/>
  <c r="D265" i="11"/>
  <c r="D246" i="11"/>
  <c r="D127" i="11"/>
  <c r="D128" i="11"/>
  <c r="D129" i="11"/>
  <c r="D130" i="11"/>
  <c r="D131" i="11"/>
  <c r="D132" i="11"/>
  <c r="D133" i="11"/>
  <c r="D134" i="11"/>
  <c r="D135" i="11"/>
  <c r="D136" i="11"/>
  <c r="D137" i="11"/>
  <c r="D138" i="11"/>
  <c r="D139" i="11"/>
  <c r="D140" i="11"/>
  <c r="D141" i="11"/>
  <c r="D142" i="11"/>
  <c r="D143" i="11"/>
  <c r="D144" i="11"/>
  <c r="D145" i="11"/>
  <c r="D146" i="11"/>
  <c r="D147" i="11"/>
  <c r="D148" i="11"/>
  <c r="D149" i="11"/>
  <c r="D150" i="11"/>
  <c r="D151" i="11"/>
  <c r="D152" i="11"/>
  <c r="D153" i="11"/>
  <c r="D154" i="11"/>
  <c r="D155" i="11"/>
  <c r="D156" i="11"/>
  <c r="D157" i="11"/>
  <c r="D158" i="11"/>
  <c r="D159" i="11"/>
  <c r="D160" i="11"/>
  <c r="D161" i="11"/>
  <c r="D162" i="11"/>
  <c r="D163" i="11"/>
  <c r="D164" i="11"/>
  <c r="D165" i="11"/>
  <c r="D166" i="11"/>
  <c r="D167" i="11"/>
  <c r="D168" i="11"/>
  <c r="D169" i="11"/>
  <c r="D170" i="11"/>
  <c r="D171" i="11"/>
  <c r="D172" i="11"/>
  <c r="D173" i="11"/>
  <c r="D174" i="11"/>
  <c r="D175" i="11"/>
  <c r="D176" i="11"/>
  <c r="D177" i="11"/>
  <c r="D178" i="11"/>
  <c r="D179" i="11"/>
  <c r="D180" i="11"/>
  <c r="D181" i="11"/>
  <c r="D182" i="11"/>
  <c r="D183" i="11"/>
  <c r="D184" i="11"/>
  <c r="D185" i="11"/>
  <c r="D186" i="11"/>
  <c r="D187" i="11"/>
  <c r="D188" i="11"/>
  <c r="D189" i="11"/>
  <c r="D190" i="11"/>
  <c r="D191" i="11"/>
  <c r="D192" i="11"/>
  <c r="D193" i="11"/>
  <c r="D194" i="11"/>
  <c r="D195" i="11"/>
  <c r="D196" i="11"/>
  <c r="D197" i="11"/>
  <c r="D198" i="11"/>
  <c r="D199" i="11"/>
  <c r="D200" i="11"/>
  <c r="D201" i="11"/>
  <c r="D202" i="11"/>
  <c r="D203" i="11"/>
  <c r="D204" i="11"/>
  <c r="D205" i="11"/>
  <c r="D206" i="11"/>
  <c r="D207" i="11"/>
  <c r="D208" i="11"/>
  <c r="D209" i="11"/>
  <c r="D210" i="11"/>
  <c r="D211" i="11"/>
  <c r="D212" i="11"/>
  <c r="D213" i="11"/>
  <c r="D214" i="11"/>
  <c r="D215" i="11"/>
  <c r="D216" i="11"/>
  <c r="D217" i="11"/>
  <c r="D218" i="11"/>
  <c r="D219" i="11"/>
  <c r="D220" i="11"/>
  <c r="D221" i="11"/>
  <c r="D222" i="11"/>
  <c r="D223" i="11"/>
  <c r="D224" i="11"/>
  <c r="D225" i="11"/>
  <c r="D226" i="11"/>
  <c r="D227" i="11"/>
  <c r="D228" i="11"/>
  <c r="D229" i="11"/>
  <c r="D230" i="11"/>
  <c r="D231" i="11"/>
  <c r="D232" i="11"/>
  <c r="D233" i="11"/>
  <c r="D234" i="11"/>
  <c r="D235" i="11"/>
  <c r="D236" i="11"/>
  <c r="D237" i="11"/>
  <c r="D238" i="11"/>
  <c r="D239" i="11"/>
  <c r="D240" i="11"/>
  <c r="D241" i="11"/>
  <c r="D242" i="11"/>
  <c r="D243" i="11"/>
  <c r="D244" i="11"/>
  <c r="D245" i="11"/>
  <c r="D126" i="11"/>
  <c r="F21" i="7"/>
  <c r="F22" i="7"/>
  <c r="F23" i="7"/>
  <c r="F24" i="7"/>
  <c r="F25" i="7"/>
  <c r="F26" i="7"/>
  <c r="F20" i="7"/>
  <c r="H225" i="10"/>
  <c r="H226" i="10"/>
  <c r="H227" i="10"/>
  <c r="H228" i="10"/>
  <c r="H229" i="10"/>
  <c r="H230" i="10"/>
  <c r="H231" i="10"/>
  <c r="H232" i="10"/>
  <c r="H233" i="10"/>
  <c r="H234" i="10"/>
  <c r="H235" i="10"/>
  <c r="H236" i="10"/>
  <c r="H237" i="10"/>
  <c r="H238" i="10"/>
  <c r="H224" i="10"/>
  <c r="H104" i="10"/>
  <c r="H105" i="10"/>
  <c r="H106" i="10"/>
  <c r="H107" i="10"/>
  <c r="H108" i="10"/>
  <c r="H109" i="10"/>
  <c r="H110" i="10"/>
  <c r="H111" i="10"/>
  <c r="H112" i="10"/>
  <c r="H113" i="10"/>
  <c r="H114" i="10"/>
  <c r="H115" i="10"/>
  <c r="H116" i="10"/>
  <c r="H117" i="10"/>
  <c r="H118" i="10"/>
  <c r="H119" i="10"/>
  <c r="H120" i="10"/>
  <c r="H121" i="10"/>
  <c r="H122" i="10"/>
  <c r="H123" i="10"/>
  <c r="H124" i="10"/>
  <c r="H125" i="10"/>
  <c r="H126" i="10"/>
  <c r="H127" i="10"/>
  <c r="H128" i="10"/>
  <c r="H129" i="10"/>
  <c r="H130" i="10"/>
  <c r="H131" i="10"/>
  <c r="H132" i="10"/>
  <c r="H133" i="10"/>
  <c r="H134" i="10"/>
  <c r="H135" i="10"/>
  <c r="H136" i="10"/>
  <c r="H137" i="10"/>
  <c r="H138" i="10"/>
  <c r="H139" i="10"/>
  <c r="H140" i="10"/>
  <c r="H141" i="10"/>
  <c r="H142" i="10"/>
  <c r="H143" i="10"/>
  <c r="H144" i="10"/>
  <c r="H145" i="10"/>
  <c r="H146" i="10"/>
  <c r="H147" i="10"/>
  <c r="H148" i="10"/>
  <c r="H149" i="10"/>
  <c r="H150" i="10"/>
  <c r="H151" i="10"/>
  <c r="H152" i="10"/>
  <c r="H153" i="10"/>
  <c r="H154" i="10"/>
  <c r="H155" i="10"/>
  <c r="H156" i="10"/>
  <c r="H157" i="10"/>
  <c r="H158" i="10"/>
  <c r="H159" i="10"/>
  <c r="H160" i="10"/>
  <c r="H161" i="10"/>
  <c r="H162" i="10"/>
  <c r="H163" i="10"/>
  <c r="H164" i="10"/>
  <c r="H165" i="10"/>
  <c r="H166" i="10"/>
  <c r="H167" i="10"/>
  <c r="H168" i="10"/>
  <c r="H169" i="10"/>
  <c r="H170" i="10"/>
  <c r="H171" i="10"/>
  <c r="H172" i="10"/>
  <c r="H173" i="10"/>
  <c r="H174" i="10"/>
  <c r="H175" i="10"/>
  <c r="H176" i="10"/>
  <c r="H177" i="10"/>
  <c r="H178" i="10"/>
  <c r="H179" i="10"/>
  <c r="H180" i="10"/>
  <c r="H181" i="10"/>
  <c r="H182" i="10"/>
  <c r="H183" i="10"/>
  <c r="H184" i="10"/>
  <c r="H185" i="10"/>
  <c r="H186" i="10"/>
  <c r="H187" i="10"/>
  <c r="H188" i="10"/>
  <c r="H189" i="10"/>
  <c r="H190" i="10"/>
  <c r="H191" i="10"/>
  <c r="H192" i="10"/>
  <c r="H193" i="10"/>
  <c r="H194" i="10"/>
  <c r="H195" i="10"/>
  <c r="H196" i="10"/>
  <c r="H197" i="10"/>
  <c r="H198" i="10"/>
  <c r="H199" i="10"/>
  <c r="H200" i="10"/>
  <c r="H201" i="10"/>
  <c r="H202" i="10"/>
  <c r="H203" i="10"/>
  <c r="H204" i="10"/>
  <c r="H205" i="10"/>
  <c r="H206" i="10"/>
  <c r="H207" i="10"/>
  <c r="H208" i="10"/>
  <c r="H209" i="10"/>
  <c r="H210" i="10"/>
  <c r="H211" i="10"/>
  <c r="H212" i="10"/>
  <c r="H213" i="10"/>
  <c r="H214" i="10"/>
  <c r="H215" i="10"/>
  <c r="H216" i="10"/>
  <c r="H217" i="10"/>
  <c r="H218" i="10"/>
  <c r="H219" i="10"/>
  <c r="H220" i="10"/>
  <c r="H221" i="10"/>
  <c r="H222" i="10"/>
  <c r="H223" i="10"/>
  <c r="H103" i="10"/>
  <c r="H18" i="8" l="1"/>
  <c r="F19" i="8"/>
  <c r="F18" i="8"/>
  <c r="D19" i="8"/>
  <c r="D18" i="8"/>
  <c r="B19" i="8"/>
  <c r="B7" i="9" l="1"/>
  <c r="P7" i="9"/>
  <c r="O7" i="9"/>
  <c r="N7" i="9"/>
  <c r="M7" i="9"/>
  <c r="L7" i="9"/>
  <c r="K7" i="9"/>
  <c r="J7" i="9"/>
  <c r="I7" i="9"/>
  <c r="H7" i="9"/>
  <c r="G7" i="9"/>
  <c r="F7" i="9"/>
  <c r="E7" i="9"/>
  <c r="D7" i="9"/>
  <c r="C7" i="9"/>
  <c r="G7" i="8"/>
  <c r="F7" i="8"/>
  <c r="E7" i="8"/>
  <c r="D7" i="8"/>
  <c r="C7" i="8"/>
  <c r="B7" i="8"/>
  <c r="F15" i="7" l="1"/>
  <c r="F14" i="7"/>
  <c r="F13" i="7"/>
  <c r="F12" i="7"/>
  <c r="F11" i="7"/>
  <c r="F10" i="7"/>
  <c r="F9" i="7"/>
  <c r="F8" i="7"/>
  <c r="F7" i="7"/>
  <c r="F6" i="7"/>
  <c r="F5" i="7"/>
  <c r="F4" i="7"/>
</calcChain>
</file>

<file path=xl/sharedStrings.xml><?xml version="1.0" encoding="utf-8"?>
<sst xmlns="http://schemas.openxmlformats.org/spreadsheetml/2006/main" count="851" uniqueCount="225">
  <si>
    <t>Tree nr</t>
  </si>
  <si>
    <t>Total</t>
  </si>
  <si>
    <t>Pine</t>
  </si>
  <si>
    <t>Spruce</t>
  </si>
  <si>
    <t>Species</t>
  </si>
  <si>
    <t>Oak</t>
  </si>
  <si>
    <t>Björk</t>
  </si>
  <si>
    <t>spruce</t>
  </si>
  <si>
    <t>Bok</t>
  </si>
  <si>
    <t>diam</t>
  </si>
  <si>
    <t>gran</t>
  </si>
  <si>
    <t>tall</t>
  </si>
  <si>
    <t>Plantor och ståndort</t>
  </si>
  <si>
    <t>Provyta</t>
  </si>
  <si>
    <t>Datum</t>
  </si>
  <si>
    <t>plantor/ha</t>
  </si>
  <si>
    <t>småträd/ha</t>
  </si>
  <si>
    <t>Ståndort</t>
  </si>
  <si>
    <t>Markvegetationstyp</t>
  </si>
  <si>
    <t>Textur</t>
  </si>
  <si>
    <t>Markslag</t>
  </si>
  <si>
    <t>Fuktighet</t>
  </si>
  <si>
    <t>Lutning</t>
  </si>
  <si>
    <t>Lutningens riktning</t>
  </si>
  <si>
    <t>Altitud</t>
  </si>
  <si>
    <t>Rörligt markvatten</t>
  </si>
  <si>
    <t>Jorddjup</t>
  </si>
  <si>
    <t>Medel</t>
  </si>
  <si>
    <t>Avvikelser</t>
  </si>
  <si>
    <t>SM</t>
  </si>
  <si>
    <t>Fast</t>
  </si>
  <si>
    <t>FR</t>
  </si>
  <si>
    <t>Romperöd</t>
  </si>
  <si>
    <t>161128 och 161207</t>
  </si>
  <si>
    <t>5380 (0-19600)</t>
  </si>
  <si>
    <t>4220 (0-21200)</t>
  </si>
  <si>
    <t>G30</t>
  </si>
  <si>
    <t>C,G31; F,G32; G,G29; I,G31</t>
  </si>
  <si>
    <t>BLÅ</t>
  </si>
  <si>
    <t>E, LING; D,LING</t>
  </si>
  <si>
    <t>E,FU; D,FU</t>
  </si>
  <si>
    <t>H,2; I,2; G,2; D,0</t>
  </si>
  <si>
    <t>V</t>
  </si>
  <si>
    <t>H,SV;   G,S;   A,NV</t>
  </si>
  <si>
    <t>K</t>
  </si>
  <si>
    <t>I,S;          C,S;        G,S</t>
  </si>
  <si>
    <t>M</t>
  </si>
  <si>
    <t>na</t>
  </si>
  <si>
    <t>Trädnr</t>
  </si>
  <si>
    <t>Trädart</t>
  </si>
  <si>
    <t>age80</t>
  </si>
  <si>
    <t>age89</t>
  </si>
  <si>
    <t>diam15</t>
  </si>
  <si>
    <t>höjd15</t>
  </si>
  <si>
    <t>P2</t>
  </si>
  <si>
    <t>P3</t>
  </si>
  <si>
    <t>diam89</t>
  </si>
  <si>
    <t>diam95</t>
  </si>
  <si>
    <t>age95</t>
  </si>
  <si>
    <t>Tall</t>
  </si>
  <si>
    <t>Gran</t>
  </si>
  <si>
    <t>Löv</t>
  </si>
  <si>
    <t>Totalt</t>
  </si>
  <si>
    <t>0-5</t>
  </si>
  <si>
    <t>5-10</t>
  </si>
  <si>
    <t>10-15</t>
  </si>
  <si>
    <t>Antal stammar på provytan P2, 1989</t>
  </si>
  <si>
    <t>0-2</t>
  </si>
  <si>
    <t>2-4</t>
  </si>
  <si>
    <t>4-6</t>
  </si>
  <si>
    <t>6-8</t>
  </si>
  <si>
    <t>8-10</t>
  </si>
  <si>
    <t>10-12</t>
  </si>
  <si>
    <t>12-14</t>
  </si>
  <si>
    <t>14-16</t>
  </si>
  <si>
    <t>16-18</t>
  </si>
  <si>
    <t>18-20</t>
  </si>
  <si>
    <t>20-22</t>
  </si>
  <si>
    <t>15-20</t>
  </si>
  <si>
    <t>20-25</t>
  </si>
  <si>
    <t>Antal onumrerade stammar på provytan P3, 1995-08-29</t>
  </si>
  <si>
    <t>22-24</t>
  </si>
  <si>
    <t>24-26</t>
  </si>
  <si>
    <t>26-28</t>
  </si>
  <si>
    <t>Antaganden:</t>
  </si>
  <si>
    <t>Varje diameterklass har träden jämnt fördelade på respektive 1-cm diameterklass.</t>
  </si>
  <si>
    <t>Ovanstående siffror representerar samtliga onumrerade stammar</t>
  </si>
  <si>
    <t>Samtliga träd i diameterklassen representeras av det aritmetiska medelvärdet på diametern.</t>
  </si>
  <si>
    <t>diam 6-10</t>
  </si>
  <si>
    <t>antal</t>
  </si>
  <si>
    <t>diam 10-15</t>
  </si>
  <si>
    <t>diam 15-20</t>
  </si>
  <si>
    <t>diam 20-25</t>
  </si>
  <si>
    <t>löv</t>
  </si>
  <si>
    <t>diam 6-8</t>
  </si>
  <si>
    <t>diam 8-10</t>
  </si>
  <si>
    <t>diam 10-12</t>
  </si>
  <si>
    <t>diam 12-14</t>
  </si>
  <si>
    <t>diam 14-16</t>
  </si>
  <si>
    <t>diam 16-18</t>
  </si>
  <si>
    <t>diam 18-20</t>
  </si>
  <si>
    <t>diam 20-22</t>
  </si>
  <si>
    <t>diam 22-24</t>
  </si>
  <si>
    <t>diam 24-26</t>
  </si>
  <si>
    <t>diam 26-28</t>
  </si>
  <si>
    <t>Diam89</t>
  </si>
  <si>
    <t>ID Postex</t>
  </si>
  <si>
    <t>Nr Postex</t>
  </si>
  <si>
    <t>Height89</t>
  </si>
  <si>
    <t>Death/harvested</t>
  </si>
  <si>
    <t>Diam03</t>
  </si>
  <si>
    <t>Diam15</t>
  </si>
  <si>
    <t>Height15</t>
  </si>
  <si>
    <t>Diam16</t>
  </si>
  <si>
    <t>Postex reference point from measurements 2016</t>
  </si>
  <si>
    <t>Postex tree identity from measurements 2016</t>
  </si>
  <si>
    <t>Diameter at breast height measured 2015</t>
  </si>
  <si>
    <t>Species if tree is alive at measurement 1989</t>
  </si>
  <si>
    <t>Estimated timepoint of departure of outgoing trees</t>
  </si>
  <si>
    <t>Tree height measured 2015</t>
  </si>
  <si>
    <t>Diameter at breast height measured 2003</t>
  </si>
  <si>
    <t>X-coord</t>
  </si>
  <si>
    <t>Y-coord</t>
  </si>
  <si>
    <t>x-cordinate of tree position</t>
  </si>
  <si>
    <t>y-coordinate of tree position</t>
  </si>
  <si>
    <t>Birch</t>
  </si>
  <si>
    <t>Aspen</t>
  </si>
  <si>
    <t>Beech</t>
  </si>
  <si>
    <t>Rowan</t>
  </si>
  <si>
    <t>Label</t>
  </si>
  <si>
    <t>Explanation</t>
  </si>
  <si>
    <t>Tree identity from 1980. Trees without ID from 1980 have been assigned ID starting from number 200.</t>
  </si>
  <si>
    <t>Tree height measured 1989 for ID trees. Non-ID trees have been assigned height through Näslund height function "height=diam^3/(a + b*diam)^3 + 1.3" and non-linear regression. One function for all decidious trees (n=8) and one function for spruce (n=54). See information box below.</t>
  </si>
  <si>
    <t>Diam95</t>
  </si>
  <si>
    <t>Height95</t>
  </si>
  <si>
    <t>age82</t>
  </si>
  <si>
    <t>Tree identity from 1982. Trees without ID from 1982 have been assigned ID starting from number 200.</t>
  </si>
  <si>
    <t>Species if tree is alive at measurement 1995</t>
  </si>
  <si>
    <t>Diameter at breast height measured 1989. Non-ID trees have been assign diameters according to the average diameter in the diameter class in question. See information box below.</t>
  </si>
  <si>
    <t>Diameter at breast height measured 1995. Non-ID trees have been assign diameters according to the average diameter in the diameter class in question. See information box below.</t>
  </si>
  <si>
    <t>Decidious</t>
  </si>
  <si>
    <t>Elm</t>
  </si>
  <si>
    <t>Tree height measured 1995 for ID trees. Non-ID trees have been assigned height through Näslund height function "height=diam^3/(a + b*diam)^3 + 1.3" and non-linear regression. One function for all decidious trees (n=17) and one function for spruce (n=84). See information box below.</t>
  </si>
  <si>
    <t>Antal onumrerade stammar på provytan P3, 2015-02-05</t>
  </si>
  <si>
    <t>Ek</t>
  </si>
  <si>
    <t>Övrigt löv</t>
  </si>
  <si>
    <t>28-30</t>
  </si>
  <si>
    <t>30-32</t>
  </si>
  <si>
    <t>32-34</t>
  </si>
  <si>
    <t>34-36</t>
  </si>
  <si>
    <t>36-38</t>
  </si>
  <si>
    <t>38-40</t>
  </si>
  <si>
    <t>40-42</t>
  </si>
  <si>
    <t>42-44</t>
  </si>
  <si>
    <t>44-46</t>
  </si>
  <si>
    <t>46-48</t>
  </si>
  <si>
    <t>48-50</t>
  </si>
  <si>
    <t>Cdiam15</t>
  </si>
  <si>
    <t xml:space="preserve">Non-ID tree diameter class representation from measurement 2015 </t>
  </si>
  <si>
    <t>Information table P3</t>
  </si>
  <si>
    <t>Information table P2</t>
  </si>
  <si>
    <t>Diameter at breast height measured 2016, cross-calipered with direction towards local origo</t>
  </si>
  <si>
    <t>yellow color indicates data which is noticed as possible outliers</t>
  </si>
  <si>
    <t>Timepoint of measurements: 1989-05-10, 2003-05-07, 2015-02-05, 2016-11-28.</t>
  </si>
  <si>
    <t>Non-ID trees from measurement 1989 are only known in numbers per 4 cm diameter class. As starting point all non-ID trees have been assigned the average diameter of the class in question.</t>
  </si>
  <si>
    <t xml:space="preserve">Non-ID trees from measurement 1989 have been assigned coordinates from 2016 Postex measurements by best fit connecting according to species and tree diameter 2016 and species and assigned diameter 1989. </t>
  </si>
  <si>
    <t xml:space="preserve">Non-ID trees from measurement 1989 are assumed to have grown at minimum 0,2 cm untill 2016 if still alive. Trees from measurement 2016 with diameter 6,2 cm or less were thus not included in the dataset. </t>
  </si>
  <si>
    <t xml:space="preserve">Due to above point, assigned average diameter 1989 for non-ID trees have been adjusted for trees in question to highest possible diameter integer, e.g. a 7,2 cm tree 2016 is assumed to have diameter 6 cm 1989, therefore diameter is adjusted from 8 cm to 6 cm. For each four trees with adjustment to lower diameter, one tree within the same diamter class has got an increased diameter to a corresponding higher integer. </t>
  </si>
  <si>
    <t xml:space="preserve">In 2016 measurements, 10 dead trees which were assessed to have died after 2006 were positioned, measured and point of departure estimated. 5 of them had diameter above 26 cm and their positions were connected to best fitting ID-trees from 1989. Remaining trees were connected to non-ID trees. For these trees, point of departure was set to 2009. </t>
  </si>
  <si>
    <t xml:space="preserve">Tree 205-40 was noticed as dead pine 2016. Best fit assumes it was noticed with wrong species, thus it was connected with spruce tree nr 34. </t>
  </si>
  <si>
    <t xml:space="preserve">Above methodology connected coordinates to 166 out of 209 trees. 35 non-ID trees, 8 and 12 cm diameter, and 8 dead ID-trees needed random positioning. 3 decidious trees from 2016 measurements had no corresponding tree to connect to. Half of unpositioned non-ID trees were assumed dead in 1996 and half in 2009. </t>
  </si>
  <si>
    <t xml:space="preserve">Notifications of tree 46 in year 2003 is not reliable. Here, these notifications is assumed to represent tree 45 due to better fit between revision notifications. </t>
  </si>
  <si>
    <t xml:space="preserve">Diameter measurement of tree 6 and 40, 2015 are possible outliers, due to bad fit with previous measurements. </t>
  </si>
  <si>
    <t>Tree nr 96 and 98 were positioned and calipered manually in spring 2017.</t>
  </si>
  <si>
    <t>Non-linear regression of height curves according to Näslund function</t>
  </si>
  <si>
    <t>Formula: c(Height) ~ c(Diam89)^3/(a0 + b0 * c(Diam89))^3 + 1.3</t>
  </si>
  <si>
    <t>Regression based on measured trees on site P2 1989.</t>
  </si>
  <si>
    <t>Decidious trees:</t>
  </si>
  <si>
    <t>Parameters:</t>
  </si>
  <si>
    <t xml:space="preserve">  Estimate Std. Error t value Pr(&gt;|t|)    </t>
  </si>
  <si>
    <t xml:space="preserve">a0  1.46463    0.37553    3.90  0.00798 ** </t>
  </si>
  <si>
    <t xml:space="preserve">  b0  0.31357    0.01656   18.93  1.4e-06 ***</t>
  </si>
  <si>
    <t xml:space="preserve">  ---</t>
  </si>
  <si>
    <t xml:space="preserve">  Signif. codes:  0 ‘***’ 0.001 ‘**’ 0.01 ‘*’ 0.05 ‘.’ 0.1 ‘ ’ 1</t>
  </si>
  <si>
    <t>Residual standard error: 1.751 on 6 degrees of freedom</t>
  </si>
  <si>
    <t xml:space="preserve">Number of iterations to convergence: 4 </t>
  </si>
  <si>
    <t>Achieved convergence tolerance: 4.468e-06</t>
  </si>
  <si>
    <t>Spruce:</t>
  </si>
  <si>
    <t>a0 1.849387   0.110235   16.78   &lt;2e-16 ***</t>
  </si>
  <si>
    <t xml:space="preserve">  b0 0.296686   0.004508   65.82   &lt;2e-16 ***</t>
  </si>
  <si>
    <t>Residual standard error: 1.649 on 52 degrees of freedom</t>
  </si>
  <si>
    <t>Achieved convergence tolerance: 3.747e-06</t>
  </si>
  <si>
    <t>Reference:</t>
  </si>
  <si>
    <t>Näslund M. 1936. Skogsförsöksanstaltens gallringsförsök i tallskog. meddelande från statens skogsförsöksanstalt 29. 169 p. (In Swedish with English summary).</t>
  </si>
  <si>
    <t>Timepoint of measurements: 1995-08-30, 2015-02-05.</t>
  </si>
  <si>
    <t>Non-ID trees from measurement 1995 are only known in numbers per 2 cm diameter class. All non-ID trees have been assigned the average diameter of the class in question.</t>
  </si>
  <si>
    <t>Non-ID trees from measurement 1995 are assumed to have grown at minimum 1 cm untill 2015 if still alive and maximun 15 cm. Non-ID trees measured 1995 was compared with number of non-ID trees per 2 cm diameter class measured 2015. Individual trees in above measurements was combined according to best fit.</t>
  </si>
  <si>
    <t>Non-ID trees from 95 lacking corresponding tree 2015 were 135 and assumed to have died 2005.</t>
  </si>
  <si>
    <t>6 non-ID pine trees from 2015 had no corresponding tree from 1995.</t>
  </si>
  <si>
    <t xml:space="preserve">Species of non-ID decidious trees was decided by the data from 2015. </t>
  </si>
  <si>
    <t>Formula: c(Height95) ~ c(Diam95)^3/(a0 + b0 * c(Diam95))^3 + 1.3</t>
  </si>
  <si>
    <t>Regression based on measured trees on site P3 1995.</t>
  </si>
  <si>
    <t>a0 1.154767   0.075518   15.29 1.48e-10 ***</t>
  </si>
  <si>
    <t xml:space="preserve">  b0 0.314760   0.002988  105.34  &lt; 2e-16 ***</t>
  </si>
  <si>
    <t>Residual standard error: 0.5212 on 15 degrees of freedom</t>
  </si>
  <si>
    <t>Achieved convergence tolerance: 5.767e-07</t>
  </si>
  <si>
    <t>a0  1.38422    0.03632   38.11   &lt;2e-16 ***</t>
  </si>
  <si>
    <t xml:space="preserve">  b0  0.30514    0.00141  216.45   &lt;2e-16 ***</t>
  </si>
  <si>
    <t>Residual standard error: 0.7172 on 82 degrees of freedom</t>
  </si>
  <si>
    <t xml:space="preserve">Number of iterations to convergence: 3 </t>
  </si>
  <si>
    <t>Achieved convergence tolerance: 4.46e-06</t>
  </si>
  <si>
    <t>Coordinates were adjusted to be paralel with the borders of the demosite. Position of origo was selected as the southwest corner of demo site square (red square in "trädkarta.pdf").</t>
  </si>
  <si>
    <t>Id vid avvikande värde anger bokstaven för referenspunkten i den aktuella referensytan före kommatecknet.</t>
  </si>
  <si>
    <t>Förkortningarna följer definitionerna i Skogsstyrelsens fälthäften för bonitering.</t>
  </si>
  <si>
    <t>A</t>
  </si>
  <si>
    <t>B</t>
  </si>
  <si>
    <t>C</t>
  </si>
  <si>
    <t>D</t>
  </si>
  <si>
    <t>E</t>
  </si>
  <si>
    <t>F</t>
  </si>
  <si>
    <t>G</t>
  </si>
  <si>
    <t>H</t>
  </si>
  <si>
    <t>I</t>
  </si>
  <si>
    <t>Referenspunkternas placering där A representerar sydvästra hörnet:</t>
  </si>
  <si>
    <t>Ovanstående siffror representerar samtliga onumrerade stammar.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</si>
</sst>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k_r_-;\-* #,##0.00\ _k_r_-;_-* &quot;-&quot;??\ _k_r_-;_-@_-"/>
    <numFmt numFmtId="165" formatCode="0.0"/>
  </numFmts>
  <fonts count="10" x14ac:knownFonts="1">
    <font>
      <sz val="11"/>
      <color theme="1"/>
      <name val="Calibri"/>
      <family val="2"/>
      <scheme val="minor"/>
    </font>
    <font>
      <b/>
      <sz val="10"/>
      <color theme="1"/>
      <name val="Calibri"/>
      <family val="2"/>
      <scheme val="minor"/>
    </font>
    <font>
      <sz val="10"/>
      <color theme="1"/>
      <name val="Calibri"/>
      <family val="2"/>
      <scheme val="minor"/>
    </font>
    <font>
      <b/>
      <sz val="11"/>
      <color theme="1"/>
      <name val="Calibri"/>
      <family val="2"/>
      <scheme val="minor"/>
    </font>
    <font>
      <sz val="11"/>
      <color theme="1"/>
      <name val="Calibri"/>
      <family val="2"/>
      <scheme val="minor"/>
    </font>
    <font>
      <sz val="11"/>
      <color rgb="FF000000"/>
      <name val="Calibri"/>
      <family val="2"/>
      <scheme val="minor"/>
    </font>
    <font>
      <b/>
      <sz val="11"/>
      <color rgb="FF000000"/>
      <name val="Calibri"/>
      <family val="2"/>
      <scheme val="minor"/>
    </font>
    <font>
      <u/>
      <sz val="11"/>
      <color rgb="FF000000"/>
      <name val="Calibri"/>
      <family val="2"/>
      <scheme val="minor"/>
    </font>
    <font>
      <i/>
      <sz val="10"/>
      <color rgb="FF000000"/>
      <name val="Calibri"/>
      <family val="2"/>
      <scheme val="minor"/>
    </font>
    <font>
      <i/>
      <sz val="11"/>
      <color rgb="FF000000"/>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4" fillId="0" borderId="0" applyFont="0" applyFill="0" applyBorder="0" applyAlignment="0" applyProtection="0"/>
  </cellStyleXfs>
  <cellXfs count="41">
    <xf numFmtId="0" fontId="0" fillId="0" borderId="0" xfId="0"/>
    <xf numFmtId="0" fontId="0" fillId="0" borderId="0" xfId="0" applyFill="1"/>
    <xf numFmtId="0" fontId="1" fillId="0" borderId="1" xfId="0" applyFont="1" applyBorder="1" applyAlignment="1">
      <alignment horizontal="center"/>
    </xf>
    <xf numFmtId="0" fontId="2" fillId="0" borderId="1" xfId="0" applyFont="1" applyBorder="1"/>
    <xf numFmtId="0" fontId="1" fillId="0" borderId="1" xfId="0" applyFont="1" applyFill="1" applyBorder="1" applyAlignment="1">
      <alignment horizontal="center"/>
    </xf>
    <xf numFmtId="0" fontId="2" fillId="0" borderId="1" xfId="0" applyFont="1" applyFill="1" applyBorder="1"/>
    <xf numFmtId="0" fontId="0" fillId="2" borderId="0" xfId="0" applyFill="1"/>
    <xf numFmtId="0" fontId="3" fillId="0" borderId="0" xfId="0" applyFont="1"/>
    <xf numFmtId="0" fontId="0" fillId="0" borderId="0" xfId="0" applyFont="1"/>
    <xf numFmtId="0" fontId="3" fillId="0" borderId="0" xfId="0" applyFont="1" applyAlignment="1">
      <alignment horizontal="center" vertical="top"/>
    </xf>
    <xf numFmtId="0" fontId="0" fillId="0" borderId="0" xfId="0" applyAlignment="1"/>
    <xf numFmtId="0" fontId="0" fillId="0" borderId="0" xfId="0" applyAlignment="1">
      <alignment wrapText="1"/>
    </xf>
    <xf numFmtId="0" fontId="0" fillId="0" borderId="0" xfId="0" applyFill="1" applyBorder="1"/>
    <xf numFmtId="0" fontId="0" fillId="0" borderId="1" xfId="0" applyBorder="1"/>
    <xf numFmtId="0" fontId="0" fillId="0" borderId="1" xfId="0" applyFill="1" applyBorder="1"/>
    <xf numFmtId="0" fontId="0" fillId="0" borderId="0" xfId="0" applyBorder="1"/>
    <xf numFmtId="0" fontId="3" fillId="0" borderId="0" xfId="0" applyFont="1" applyFill="1" applyBorder="1" applyAlignment="1">
      <alignment horizontal="center"/>
    </xf>
    <xf numFmtId="0" fontId="3" fillId="0" borderId="0" xfId="0" applyFont="1" applyFill="1" applyBorder="1" applyAlignment="1">
      <alignment horizontal="left"/>
    </xf>
    <xf numFmtId="49" fontId="0" fillId="0" borderId="1" xfId="1" applyNumberFormat="1" applyFont="1" applyBorder="1"/>
    <xf numFmtId="49" fontId="0" fillId="0" borderId="1" xfId="0" applyNumberFormat="1" applyBorder="1"/>
    <xf numFmtId="1" fontId="0" fillId="0" borderId="0" xfId="0" applyNumberFormat="1"/>
    <xf numFmtId="0" fontId="0" fillId="2" borderId="0" xfId="0" applyFill="1" applyBorder="1"/>
    <xf numFmtId="165" fontId="0" fillId="0" borderId="0" xfId="0" applyNumberFormat="1" applyFill="1"/>
    <xf numFmtId="165" fontId="0" fillId="0" borderId="0" xfId="0" applyNumberFormat="1" applyFill="1" applyBorder="1"/>
    <xf numFmtId="49" fontId="0" fillId="0" borderId="1" xfId="0" applyNumberFormat="1" applyFill="1" applyBorder="1"/>
    <xf numFmtId="0" fontId="3" fillId="0" borderId="0" xfId="0" applyFont="1" applyFill="1"/>
    <xf numFmtId="0" fontId="5"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9" fillId="0" borderId="0" xfId="0" applyFont="1" applyAlignment="1">
      <alignment wrapText="1"/>
    </xf>
    <xf numFmtId="49" fontId="0" fillId="0" borderId="0" xfId="0" applyNumberFormat="1"/>
    <xf numFmtId="49" fontId="0" fillId="0" borderId="0" xfId="0" applyNumberFormat="1" applyFill="1"/>
    <xf numFmtId="49" fontId="3" fillId="0" borderId="1" xfId="0" applyNumberFormat="1" applyFont="1" applyBorder="1"/>
    <xf numFmtId="49" fontId="0" fillId="0" borderId="0" xfId="0" applyNumberFormat="1" applyFill="1" applyBorder="1"/>
    <xf numFmtId="49" fontId="0" fillId="0" borderId="0" xfId="0" applyNumberFormat="1" applyBorder="1"/>
    <xf numFmtId="0" fontId="3" fillId="0" borderId="0" xfId="0" applyFont="1" applyAlignment="1">
      <alignment horizontal="center"/>
    </xf>
    <xf numFmtId="0" fontId="3" fillId="0" borderId="0" xfId="0" applyFont="1" applyAlignment="1">
      <alignment horizontal="center" vertical="top"/>
    </xf>
    <xf numFmtId="49" fontId="0" fillId="0" borderId="1" xfId="0" applyNumberFormat="1" applyBorder="1" applyAlignment="1">
      <alignment horizontal="center"/>
    </xf>
    <xf numFmtId="0" fontId="0" fillId="0" borderId="0" xfId="0" applyAlignment="1">
      <alignment horizontal="center"/>
    </xf>
    <xf numFmtId="0" fontId="0" fillId="0" borderId="0" xfId="0" applyBorder="1" applyAlignme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tabSelected="1" topLeftCell="A4" workbookViewId="0">
      <selection activeCell="C17" sqref="C17"/>
    </sheetView>
  </sheetViews>
  <sheetFormatPr defaultRowHeight="15" x14ac:dyDescent="0.25"/>
  <cols>
    <col min="3" max="3" width="110.5703125" customWidth="1"/>
  </cols>
  <sheetData>
    <row r="1" spans="1:2" x14ac:dyDescent="0.25">
      <c r="A1" s="7" t="s">
        <v>160</v>
      </c>
    </row>
    <row r="3" spans="1:2" x14ac:dyDescent="0.25">
      <c r="A3" s="7" t="s">
        <v>129</v>
      </c>
      <c r="B3" s="7" t="s">
        <v>130</v>
      </c>
    </row>
    <row r="4" spans="1:2" x14ac:dyDescent="0.25">
      <c r="A4" s="15" t="s">
        <v>0</v>
      </c>
      <c r="B4" t="s">
        <v>131</v>
      </c>
    </row>
    <row r="5" spans="1:2" x14ac:dyDescent="0.25">
      <c r="A5" s="15" t="s">
        <v>106</v>
      </c>
      <c r="B5" t="s">
        <v>114</v>
      </c>
    </row>
    <row r="6" spans="1:2" x14ac:dyDescent="0.25">
      <c r="A6" s="15" t="s">
        <v>107</v>
      </c>
      <c r="B6" t="s">
        <v>115</v>
      </c>
    </row>
    <row r="7" spans="1:2" x14ac:dyDescent="0.25">
      <c r="A7" s="12" t="s">
        <v>121</v>
      </c>
      <c r="B7" t="s">
        <v>123</v>
      </c>
    </row>
    <row r="8" spans="1:2" x14ac:dyDescent="0.25">
      <c r="A8" s="12" t="s">
        <v>122</v>
      </c>
      <c r="B8" t="s">
        <v>124</v>
      </c>
    </row>
    <row r="9" spans="1:2" x14ac:dyDescent="0.25">
      <c r="A9" t="s">
        <v>4</v>
      </c>
      <c r="B9" t="s">
        <v>117</v>
      </c>
    </row>
    <row r="10" spans="1:2" x14ac:dyDescent="0.25">
      <c r="A10" t="s">
        <v>105</v>
      </c>
      <c r="B10" t="s">
        <v>138</v>
      </c>
    </row>
    <row r="11" spans="1:2" x14ac:dyDescent="0.25">
      <c r="A11" t="s">
        <v>108</v>
      </c>
      <c r="B11" t="s">
        <v>132</v>
      </c>
    </row>
    <row r="12" spans="1:2" x14ac:dyDescent="0.25">
      <c r="A12" s="1" t="s">
        <v>110</v>
      </c>
      <c r="B12" t="s">
        <v>120</v>
      </c>
    </row>
    <row r="13" spans="1:2" x14ac:dyDescent="0.25">
      <c r="A13" s="1" t="s">
        <v>111</v>
      </c>
      <c r="B13" t="s">
        <v>116</v>
      </c>
    </row>
    <row r="14" spans="1:2" x14ac:dyDescent="0.25">
      <c r="A14" s="1" t="s">
        <v>112</v>
      </c>
      <c r="B14" t="s">
        <v>119</v>
      </c>
    </row>
    <row r="15" spans="1:2" x14ac:dyDescent="0.25">
      <c r="A15" s="1" t="s">
        <v>113</v>
      </c>
      <c r="B15" t="s">
        <v>161</v>
      </c>
    </row>
    <row r="16" spans="1:2" x14ac:dyDescent="0.25">
      <c r="A16" s="1" t="s">
        <v>109</v>
      </c>
      <c r="B16" t="s">
        <v>118</v>
      </c>
    </row>
    <row r="17" spans="1:3" x14ac:dyDescent="0.25">
      <c r="A17" s="12"/>
    </row>
    <row r="18" spans="1:3" x14ac:dyDescent="0.25">
      <c r="A18" s="21"/>
      <c r="B18" t="s">
        <v>162</v>
      </c>
    </row>
    <row r="19" spans="1:3" x14ac:dyDescent="0.25">
      <c r="A19" s="12"/>
    </row>
    <row r="21" spans="1:3" x14ac:dyDescent="0.25">
      <c r="C21" s="26" t="s">
        <v>163</v>
      </c>
    </row>
    <row r="22" spans="1:3" ht="30" x14ac:dyDescent="0.25">
      <c r="C22" s="26" t="s">
        <v>164</v>
      </c>
    </row>
    <row r="23" spans="1:3" ht="30" x14ac:dyDescent="0.25">
      <c r="C23" s="26" t="s">
        <v>165</v>
      </c>
    </row>
    <row r="24" spans="1:3" ht="30" x14ac:dyDescent="0.25">
      <c r="C24" s="26" t="s">
        <v>166</v>
      </c>
    </row>
    <row r="25" spans="1:3" ht="60" x14ac:dyDescent="0.25">
      <c r="C25" s="26" t="s">
        <v>167</v>
      </c>
    </row>
    <row r="26" spans="1:3" ht="45" x14ac:dyDescent="0.25">
      <c r="C26" s="26" t="s">
        <v>168</v>
      </c>
    </row>
    <row r="27" spans="1:3" ht="30" x14ac:dyDescent="0.25">
      <c r="C27" s="26" t="s">
        <v>169</v>
      </c>
    </row>
    <row r="28" spans="1:3" ht="45" x14ac:dyDescent="0.25">
      <c r="C28" s="26" t="s">
        <v>170</v>
      </c>
    </row>
    <row r="29" spans="1:3" ht="30" x14ac:dyDescent="0.25">
      <c r="C29" s="26" t="s">
        <v>171</v>
      </c>
    </row>
    <row r="30" spans="1:3" x14ac:dyDescent="0.25">
      <c r="C30" s="26" t="s">
        <v>172</v>
      </c>
    </row>
    <row r="31" spans="1:3" x14ac:dyDescent="0.25">
      <c r="C31" s="26" t="s">
        <v>173</v>
      </c>
    </row>
    <row r="32" spans="1:3" ht="30" x14ac:dyDescent="0.25">
      <c r="C32" s="26" t="s">
        <v>211</v>
      </c>
    </row>
    <row r="35" spans="3:3" x14ac:dyDescent="0.25">
      <c r="C35" s="27" t="s">
        <v>174</v>
      </c>
    </row>
    <row r="36" spans="3:3" x14ac:dyDescent="0.25">
      <c r="C36" s="26" t="s">
        <v>175</v>
      </c>
    </row>
    <row r="37" spans="3:3" x14ac:dyDescent="0.25">
      <c r="C37" s="26" t="s">
        <v>176</v>
      </c>
    </row>
    <row r="38" spans="3:3" x14ac:dyDescent="0.25">
      <c r="C38" s="28" t="s">
        <v>177</v>
      </c>
    </row>
    <row r="39" spans="3:3" x14ac:dyDescent="0.25">
      <c r="C39" s="26" t="s">
        <v>178</v>
      </c>
    </row>
    <row r="40" spans="3:3" x14ac:dyDescent="0.25">
      <c r="C40" s="26" t="s">
        <v>179</v>
      </c>
    </row>
    <row r="41" spans="3:3" x14ac:dyDescent="0.25">
      <c r="C41" s="26" t="s">
        <v>180</v>
      </c>
    </row>
    <row r="42" spans="3:3" x14ac:dyDescent="0.25">
      <c r="C42" s="26" t="s">
        <v>181</v>
      </c>
    </row>
    <row r="43" spans="3:3" x14ac:dyDescent="0.25">
      <c r="C43" s="26" t="s">
        <v>182</v>
      </c>
    </row>
    <row r="44" spans="3:3" x14ac:dyDescent="0.25">
      <c r="C44" s="26" t="s">
        <v>183</v>
      </c>
    </row>
    <row r="45" spans="3:3" x14ac:dyDescent="0.25">
      <c r="C45" s="26" t="s">
        <v>184</v>
      </c>
    </row>
    <row r="46" spans="3:3" x14ac:dyDescent="0.25">
      <c r="C46" s="26" t="s">
        <v>185</v>
      </c>
    </row>
    <row r="47" spans="3:3" x14ac:dyDescent="0.25">
      <c r="C47" s="26" t="s">
        <v>186</v>
      </c>
    </row>
    <row r="48" spans="3:3" x14ac:dyDescent="0.25">
      <c r="C48" s="28" t="s">
        <v>187</v>
      </c>
    </row>
    <row r="49" spans="3:3" x14ac:dyDescent="0.25">
      <c r="C49" s="26" t="s">
        <v>178</v>
      </c>
    </row>
    <row r="50" spans="3:3" x14ac:dyDescent="0.25">
      <c r="C50" s="26" t="s">
        <v>179</v>
      </c>
    </row>
    <row r="51" spans="3:3" x14ac:dyDescent="0.25">
      <c r="C51" s="26" t="s">
        <v>188</v>
      </c>
    </row>
    <row r="52" spans="3:3" x14ac:dyDescent="0.25">
      <c r="C52" s="26" t="s">
        <v>189</v>
      </c>
    </row>
    <row r="53" spans="3:3" x14ac:dyDescent="0.25">
      <c r="C53" s="26" t="s">
        <v>182</v>
      </c>
    </row>
    <row r="54" spans="3:3" x14ac:dyDescent="0.25">
      <c r="C54" s="26" t="s">
        <v>183</v>
      </c>
    </row>
    <row r="55" spans="3:3" x14ac:dyDescent="0.25">
      <c r="C55" s="26" t="s">
        <v>190</v>
      </c>
    </row>
    <row r="56" spans="3:3" x14ac:dyDescent="0.25">
      <c r="C56" s="26" t="s">
        <v>185</v>
      </c>
    </row>
    <row r="57" spans="3:3" x14ac:dyDescent="0.25">
      <c r="C57" s="26" t="s">
        <v>191</v>
      </c>
    </row>
    <row r="58" spans="3:3" x14ac:dyDescent="0.25">
      <c r="C58" s="27" t="s">
        <v>192</v>
      </c>
    </row>
    <row r="59" spans="3:3" ht="26.25" x14ac:dyDescent="0.25">
      <c r="C59" s="29" t="s">
        <v>193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workbookViewId="0">
      <selection activeCell="C14" sqref="C14"/>
    </sheetView>
  </sheetViews>
  <sheetFormatPr defaultRowHeight="15" x14ac:dyDescent="0.25"/>
  <cols>
    <col min="3" max="3" width="121.42578125" customWidth="1"/>
  </cols>
  <sheetData>
    <row r="1" spans="1:3" x14ac:dyDescent="0.25">
      <c r="A1" s="7" t="s">
        <v>159</v>
      </c>
    </row>
    <row r="3" spans="1:3" x14ac:dyDescent="0.25">
      <c r="A3" s="7" t="s">
        <v>129</v>
      </c>
      <c r="B3" s="7" t="s">
        <v>130</v>
      </c>
    </row>
    <row r="4" spans="1:3" x14ac:dyDescent="0.25">
      <c r="A4" s="15" t="s">
        <v>0</v>
      </c>
      <c r="B4" t="s">
        <v>136</v>
      </c>
    </row>
    <row r="5" spans="1:3" x14ac:dyDescent="0.25">
      <c r="A5" t="s">
        <v>4</v>
      </c>
      <c r="B5" t="s">
        <v>137</v>
      </c>
    </row>
    <row r="6" spans="1:3" x14ac:dyDescent="0.25">
      <c r="A6" t="s">
        <v>133</v>
      </c>
      <c r="B6" t="s">
        <v>139</v>
      </c>
    </row>
    <row r="7" spans="1:3" x14ac:dyDescent="0.25">
      <c r="A7" t="s">
        <v>134</v>
      </c>
      <c r="B7" t="s">
        <v>142</v>
      </c>
    </row>
    <row r="8" spans="1:3" x14ac:dyDescent="0.25">
      <c r="A8" s="1" t="s">
        <v>111</v>
      </c>
      <c r="B8" t="s">
        <v>116</v>
      </c>
    </row>
    <row r="9" spans="1:3" x14ac:dyDescent="0.25">
      <c r="A9" s="1" t="s">
        <v>112</v>
      </c>
      <c r="B9" t="s">
        <v>119</v>
      </c>
    </row>
    <row r="10" spans="1:3" x14ac:dyDescent="0.25">
      <c r="A10" s="1" t="s">
        <v>109</v>
      </c>
      <c r="B10" t="s">
        <v>118</v>
      </c>
    </row>
    <row r="11" spans="1:3" x14ac:dyDescent="0.25">
      <c r="A11" s="1" t="s">
        <v>157</v>
      </c>
      <c r="B11" t="s">
        <v>158</v>
      </c>
    </row>
    <row r="14" spans="1:3" x14ac:dyDescent="0.25">
      <c r="C14" s="26" t="s">
        <v>194</v>
      </c>
    </row>
    <row r="15" spans="1:3" ht="30" x14ac:dyDescent="0.25">
      <c r="C15" s="26" t="s">
        <v>195</v>
      </c>
    </row>
    <row r="16" spans="1:3" ht="45" x14ac:dyDescent="0.25">
      <c r="C16" s="26" t="s">
        <v>196</v>
      </c>
    </row>
    <row r="17" spans="3:3" x14ac:dyDescent="0.25">
      <c r="C17" s="26" t="s">
        <v>197</v>
      </c>
    </row>
    <row r="18" spans="3:3" x14ac:dyDescent="0.25">
      <c r="C18" s="26" t="s">
        <v>198</v>
      </c>
    </row>
    <row r="19" spans="3:3" x14ac:dyDescent="0.25">
      <c r="C19" s="26" t="s">
        <v>199</v>
      </c>
    </row>
    <row r="22" spans="3:3" x14ac:dyDescent="0.25">
      <c r="C22" s="27" t="s">
        <v>174</v>
      </c>
    </row>
    <row r="23" spans="3:3" x14ac:dyDescent="0.25">
      <c r="C23" s="26" t="s">
        <v>200</v>
      </c>
    </row>
    <row r="24" spans="3:3" x14ac:dyDescent="0.25">
      <c r="C24" s="26" t="s">
        <v>201</v>
      </c>
    </row>
    <row r="25" spans="3:3" x14ac:dyDescent="0.25">
      <c r="C25" s="28" t="s">
        <v>177</v>
      </c>
    </row>
    <row r="26" spans="3:3" x14ac:dyDescent="0.25">
      <c r="C26" s="26" t="s">
        <v>178</v>
      </c>
    </row>
    <row r="27" spans="3:3" x14ac:dyDescent="0.25">
      <c r="C27" s="26" t="s">
        <v>179</v>
      </c>
    </row>
    <row r="28" spans="3:3" x14ac:dyDescent="0.25">
      <c r="C28" s="26" t="s">
        <v>202</v>
      </c>
    </row>
    <row r="29" spans="3:3" x14ac:dyDescent="0.25">
      <c r="C29" s="26" t="s">
        <v>203</v>
      </c>
    </row>
    <row r="30" spans="3:3" x14ac:dyDescent="0.25">
      <c r="C30" s="26" t="s">
        <v>182</v>
      </c>
    </row>
    <row r="31" spans="3:3" x14ac:dyDescent="0.25">
      <c r="C31" s="26" t="s">
        <v>183</v>
      </c>
    </row>
    <row r="32" spans="3:3" x14ac:dyDescent="0.25">
      <c r="C32" s="26" t="s">
        <v>204</v>
      </c>
    </row>
    <row r="33" spans="3:3" x14ac:dyDescent="0.25">
      <c r="C33" s="26" t="s">
        <v>185</v>
      </c>
    </row>
    <row r="34" spans="3:3" x14ac:dyDescent="0.25">
      <c r="C34" s="26" t="s">
        <v>205</v>
      </c>
    </row>
    <row r="35" spans="3:3" x14ac:dyDescent="0.25">
      <c r="C35" s="28" t="s">
        <v>187</v>
      </c>
    </row>
    <row r="36" spans="3:3" x14ac:dyDescent="0.25">
      <c r="C36" s="26" t="s">
        <v>178</v>
      </c>
    </row>
    <row r="37" spans="3:3" x14ac:dyDescent="0.25">
      <c r="C37" s="26" t="s">
        <v>179</v>
      </c>
    </row>
    <row r="38" spans="3:3" x14ac:dyDescent="0.25">
      <c r="C38" s="26" t="s">
        <v>206</v>
      </c>
    </row>
    <row r="39" spans="3:3" x14ac:dyDescent="0.25">
      <c r="C39" s="26" t="s">
        <v>207</v>
      </c>
    </row>
    <row r="40" spans="3:3" x14ac:dyDescent="0.25">
      <c r="C40" s="26" t="s">
        <v>182</v>
      </c>
    </row>
    <row r="41" spans="3:3" x14ac:dyDescent="0.25">
      <c r="C41" s="26" t="s">
        <v>183</v>
      </c>
    </row>
    <row r="42" spans="3:3" x14ac:dyDescent="0.25">
      <c r="C42" s="26" t="s">
        <v>208</v>
      </c>
    </row>
    <row r="43" spans="3:3" x14ac:dyDescent="0.25">
      <c r="C43" s="26" t="s">
        <v>209</v>
      </c>
    </row>
    <row r="44" spans="3:3" x14ac:dyDescent="0.25">
      <c r="C44" s="26" t="s">
        <v>210</v>
      </c>
    </row>
    <row r="45" spans="3:3" x14ac:dyDescent="0.25">
      <c r="C45" s="27" t="s">
        <v>192</v>
      </c>
    </row>
    <row r="46" spans="3:3" ht="30" x14ac:dyDescent="0.25">
      <c r="C46" s="30" t="s">
        <v>193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8"/>
  <sheetViews>
    <sheetView zoomScaleNormal="100" workbookViewId="0">
      <pane ySplit="1" topLeftCell="A78" activePane="bottomLeft" state="frozen"/>
      <selection pane="bottomLeft" activeCell="N8" sqref="N8"/>
    </sheetView>
  </sheetViews>
  <sheetFormatPr defaultRowHeight="15" x14ac:dyDescent="0.25"/>
  <sheetData>
    <row r="1" spans="1:13" x14ac:dyDescent="0.25">
      <c r="A1" s="15" t="s">
        <v>0</v>
      </c>
      <c r="B1" s="15" t="s">
        <v>106</v>
      </c>
      <c r="C1" s="15" t="s">
        <v>107</v>
      </c>
      <c r="D1" s="12" t="s">
        <v>121</v>
      </c>
      <c r="E1" s="12" t="s">
        <v>122</v>
      </c>
      <c r="F1" t="s">
        <v>4</v>
      </c>
      <c r="G1" t="s">
        <v>105</v>
      </c>
      <c r="H1" t="s">
        <v>108</v>
      </c>
      <c r="I1" s="1" t="s">
        <v>110</v>
      </c>
      <c r="J1" s="1" t="s">
        <v>111</v>
      </c>
      <c r="K1" s="1" t="s">
        <v>112</v>
      </c>
      <c r="L1" s="1" t="s">
        <v>113</v>
      </c>
      <c r="M1" s="1" t="s">
        <v>109</v>
      </c>
    </row>
    <row r="2" spans="1:13" x14ac:dyDescent="0.25">
      <c r="A2" s="15">
        <v>1</v>
      </c>
      <c r="B2" s="15"/>
      <c r="C2" s="15"/>
      <c r="D2" s="12"/>
      <c r="E2" s="12"/>
      <c r="F2" t="s">
        <v>47</v>
      </c>
      <c r="H2" s="1"/>
      <c r="I2" s="1"/>
      <c r="J2" s="1"/>
      <c r="K2" s="1"/>
      <c r="L2" s="1"/>
      <c r="M2" s="1">
        <v>1981</v>
      </c>
    </row>
    <row r="3" spans="1:13" x14ac:dyDescent="0.25">
      <c r="A3" s="15">
        <v>2</v>
      </c>
      <c r="B3" s="15"/>
      <c r="C3" s="15"/>
      <c r="D3" s="12">
        <v>34.897635540459419</v>
      </c>
      <c r="E3" s="12">
        <v>30.932317599966137</v>
      </c>
      <c r="F3" t="s">
        <v>3</v>
      </c>
      <c r="G3" s="20">
        <v>18</v>
      </c>
      <c r="H3" s="1">
        <v>17</v>
      </c>
      <c r="I3" s="1">
        <v>24.2</v>
      </c>
      <c r="J3" s="1"/>
      <c r="K3" s="1"/>
      <c r="L3" s="1"/>
      <c r="M3" s="1">
        <v>2009</v>
      </c>
    </row>
    <row r="4" spans="1:13" x14ac:dyDescent="0.25">
      <c r="A4" s="15">
        <v>3</v>
      </c>
      <c r="B4" s="15"/>
      <c r="C4" s="15"/>
      <c r="D4" s="12">
        <v>35.263020390912388</v>
      </c>
      <c r="E4" s="12">
        <v>21.47941879890357</v>
      </c>
      <c r="F4" t="s">
        <v>3</v>
      </c>
      <c r="G4">
        <v>17</v>
      </c>
      <c r="H4" s="1">
        <v>20</v>
      </c>
      <c r="I4" s="1">
        <v>22.3</v>
      </c>
      <c r="J4" s="1"/>
      <c r="K4" s="1"/>
      <c r="L4" s="1"/>
      <c r="M4" s="1">
        <v>2009</v>
      </c>
    </row>
    <row r="5" spans="1:13" x14ac:dyDescent="0.25">
      <c r="A5" s="15">
        <v>4</v>
      </c>
      <c r="B5" s="15"/>
      <c r="C5" s="15"/>
      <c r="D5" s="12">
        <v>48.113688189398125</v>
      </c>
      <c r="E5" s="12">
        <v>32.493274425712379</v>
      </c>
      <c r="F5" t="s">
        <v>3</v>
      </c>
      <c r="G5">
        <v>12</v>
      </c>
      <c r="H5" s="1">
        <v>12</v>
      </c>
      <c r="I5" s="1">
        <v>11.9</v>
      </c>
      <c r="J5" s="1"/>
      <c r="K5" s="1"/>
      <c r="L5" s="1"/>
      <c r="M5" s="1">
        <v>2009</v>
      </c>
    </row>
    <row r="6" spans="1:13" x14ac:dyDescent="0.25">
      <c r="A6" s="15">
        <v>5</v>
      </c>
      <c r="B6" s="15"/>
      <c r="C6" s="15"/>
      <c r="D6" s="12"/>
      <c r="E6" s="12"/>
      <c r="F6" t="s">
        <v>47</v>
      </c>
      <c r="H6" s="1"/>
      <c r="I6" s="1"/>
      <c r="J6" s="1"/>
      <c r="K6" s="1"/>
      <c r="L6" s="1"/>
      <c r="M6" s="1">
        <v>1981</v>
      </c>
    </row>
    <row r="7" spans="1:13" x14ac:dyDescent="0.25">
      <c r="A7" s="15">
        <v>6</v>
      </c>
      <c r="B7" s="15">
        <v>202</v>
      </c>
      <c r="C7" s="15">
        <v>33</v>
      </c>
      <c r="D7" s="12">
        <v>2.8195355251756098</v>
      </c>
      <c r="E7" s="12">
        <v>10.953027865493301</v>
      </c>
      <c r="F7" t="s">
        <v>3</v>
      </c>
      <c r="G7">
        <v>21</v>
      </c>
      <c r="H7" s="1">
        <v>19</v>
      </c>
      <c r="I7" s="1">
        <v>24.5</v>
      </c>
      <c r="J7" s="6">
        <v>38</v>
      </c>
      <c r="K7" s="1">
        <v>255</v>
      </c>
      <c r="L7" s="1">
        <v>297</v>
      </c>
      <c r="M7" s="1"/>
    </row>
    <row r="8" spans="1:13" x14ac:dyDescent="0.25">
      <c r="A8" s="15">
        <v>7</v>
      </c>
      <c r="B8" s="15"/>
      <c r="C8" s="15"/>
      <c r="D8" s="12"/>
      <c r="E8" s="12"/>
      <c r="F8" t="s">
        <v>47</v>
      </c>
      <c r="H8" s="1"/>
      <c r="I8" s="1"/>
      <c r="J8" s="1"/>
      <c r="K8" s="1"/>
      <c r="L8" s="1"/>
      <c r="M8" s="1">
        <v>1981</v>
      </c>
    </row>
    <row r="9" spans="1:13" x14ac:dyDescent="0.25">
      <c r="A9" s="15">
        <v>8</v>
      </c>
      <c r="B9" s="15"/>
      <c r="C9" s="15"/>
      <c r="D9" s="12"/>
      <c r="E9" s="12"/>
      <c r="F9" t="s">
        <v>47</v>
      </c>
      <c r="H9" s="1"/>
      <c r="I9" s="1"/>
      <c r="J9" s="1"/>
      <c r="K9" s="1"/>
      <c r="L9" s="1"/>
      <c r="M9" s="1">
        <v>1981</v>
      </c>
    </row>
    <row r="10" spans="1:13" x14ac:dyDescent="0.25">
      <c r="A10" s="15">
        <v>9</v>
      </c>
      <c r="B10" s="12">
        <v>204</v>
      </c>
      <c r="C10" s="12">
        <v>35</v>
      </c>
      <c r="D10" s="12">
        <v>6.2470910347932502</v>
      </c>
      <c r="E10" s="12">
        <v>18.761232731433299</v>
      </c>
      <c r="F10" t="s">
        <v>2</v>
      </c>
      <c r="G10">
        <v>31</v>
      </c>
      <c r="H10" s="1">
        <v>20</v>
      </c>
      <c r="I10" s="1">
        <v>35.9</v>
      </c>
      <c r="J10" s="1">
        <v>38</v>
      </c>
      <c r="K10" s="1">
        <v>225</v>
      </c>
      <c r="L10" s="1">
        <v>376</v>
      </c>
      <c r="M10" s="1"/>
    </row>
    <row r="11" spans="1:13" x14ac:dyDescent="0.25">
      <c r="A11" s="15">
        <v>10</v>
      </c>
      <c r="B11" s="15">
        <v>204</v>
      </c>
      <c r="C11" s="15">
        <v>36</v>
      </c>
      <c r="D11" s="12">
        <v>4.6826609109927997</v>
      </c>
      <c r="E11" s="12">
        <v>18.733693890759</v>
      </c>
      <c r="F11" t="s">
        <v>3</v>
      </c>
      <c r="G11">
        <v>11</v>
      </c>
      <c r="H11" s="1">
        <v>8</v>
      </c>
      <c r="I11" s="1">
        <v>11.6</v>
      </c>
      <c r="J11" s="1">
        <v>13</v>
      </c>
      <c r="K11" s="1">
        <v>101</v>
      </c>
      <c r="L11" s="1">
        <v>129</v>
      </c>
      <c r="M11" s="1"/>
    </row>
    <row r="12" spans="1:13" x14ac:dyDescent="0.25">
      <c r="A12" s="15">
        <v>11</v>
      </c>
      <c r="B12" s="15">
        <v>204</v>
      </c>
      <c r="C12" s="15">
        <v>37</v>
      </c>
      <c r="D12" s="12">
        <v>4.2386489221913299</v>
      </c>
      <c r="E12" s="12">
        <v>20.568401865833099</v>
      </c>
      <c r="F12" t="s">
        <v>3</v>
      </c>
      <c r="G12">
        <v>21</v>
      </c>
      <c r="H12" s="1">
        <v>17</v>
      </c>
      <c r="I12" s="1">
        <v>25.2</v>
      </c>
      <c r="J12" s="1">
        <v>27</v>
      </c>
      <c r="K12" s="1">
        <v>212</v>
      </c>
      <c r="L12" s="1">
        <v>270</v>
      </c>
      <c r="M12" s="1"/>
    </row>
    <row r="13" spans="1:13" x14ac:dyDescent="0.25">
      <c r="A13" s="15">
        <v>12</v>
      </c>
      <c r="B13" s="15">
        <v>204</v>
      </c>
      <c r="C13" s="15">
        <v>1</v>
      </c>
      <c r="D13" s="12">
        <v>2.1813966738715802</v>
      </c>
      <c r="E13" s="12">
        <v>26.059823647738298</v>
      </c>
      <c r="F13" t="s">
        <v>3</v>
      </c>
      <c r="G13">
        <v>16</v>
      </c>
      <c r="H13" s="1">
        <v>15</v>
      </c>
      <c r="I13" s="1">
        <v>18.399999999999999</v>
      </c>
      <c r="J13" s="1">
        <v>22</v>
      </c>
      <c r="K13" s="1">
        <v>190</v>
      </c>
      <c r="L13" s="1">
        <v>227</v>
      </c>
      <c r="M13" s="1"/>
    </row>
    <row r="14" spans="1:13" x14ac:dyDescent="0.25">
      <c r="A14" s="15">
        <v>13</v>
      </c>
      <c r="B14" s="12">
        <v>204</v>
      </c>
      <c r="C14" s="12">
        <v>30</v>
      </c>
      <c r="D14" s="12">
        <v>5.41918723576432</v>
      </c>
      <c r="E14" s="12">
        <v>27.933646552208799</v>
      </c>
      <c r="F14" t="s">
        <v>2</v>
      </c>
      <c r="G14">
        <v>36</v>
      </c>
      <c r="H14" s="1">
        <v>20</v>
      </c>
      <c r="I14" s="1">
        <v>39.1</v>
      </c>
      <c r="J14" s="1">
        <v>42</v>
      </c>
      <c r="K14" s="1">
        <v>261</v>
      </c>
      <c r="L14" s="1">
        <v>434</v>
      </c>
      <c r="M14" s="1"/>
    </row>
    <row r="15" spans="1:13" x14ac:dyDescent="0.25">
      <c r="A15" s="15">
        <v>14</v>
      </c>
      <c r="B15" s="12">
        <v>205</v>
      </c>
      <c r="C15" s="12">
        <v>14</v>
      </c>
      <c r="D15" s="12">
        <v>9.1337567377529307</v>
      </c>
      <c r="E15" s="12">
        <v>29.408493464568199</v>
      </c>
      <c r="F15" t="s">
        <v>3</v>
      </c>
      <c r="G15">
        <v>28</v>
      </c>
      <c r="H15" s="1">
        <v>22</v>
      </c>
      <c r="I15" s="1">
        <v>31.1</v>
      </c>
      <c r="J15" s="1">
        <v>33</v>
      </c>
      <c r="K15" s="1">
        <v>267</v>
      </c>
      <c r="L15" s="1">
        <v>336</v>
      </c>
      <c r="M15" s="1"/>
    </row>
    <row r="16" spans="1:13" x14ac:dyDescent="0.25">
      <c r="A16" s="15">
        <v>15</v>
      </c>
      <c r="B16" s="12"/>
      <c r="C16" s="12"/>
      <c r="D16" s="12"/>
      <c r="E16" s="12"/>
      <c r="F16" t="s">
        <v>47</v>
      </c>
      <c r="H16" s="1"/>
      <c r="I16" s="1"/>
      <c r="J16" s="1"/>
      <c r="K16" s="1"/>
      <c r="L16" s="1"/>
      <c r="M16" s="1">
        <v>1981</v>
      </c>
    </row>
    <row r="17" spans="1:13" x14ac:dyDescent="0.25">
      <c r="A17" s="15">
        <v>16</v>
      </c>
      <c r="B17" s="12">
        <v>207</v>
      </c>
      <c r="C17" s="12">
        <v>44</v>
      </c>
      <c r="D17" s="12">
        <v>1.13685729466464</v>
      </c>
      <c r="E17" s="12">
        <v>39.680907946915298</v>
      </c>
      <c r="F17" t="s">
        <v>3</v>
      </c>
      <c r="G17">
        <v>30</v>
      </c>
      <c r="H17" s="1">
        <v>23</v>
      </c>
      <c r="I17" s="1">
        <v>34.5</v>
      </c>
      <c r="J17" s="1">
        <v>39</v>
      </c>
      <c r="K17" s="1">
        <v>263</v>
      </c>
      <c r="L17" s="1">
        <v>387</v>
      </c>
      <c r="M17" s="1"/>
    </row>
    <row r="18" spans="1:13" x14ac:dyDescent="0.25">
      <c r="A18" s="15">
        <v>17</v>
      </c>
      <c r="B18" s="12">
        <v>207</v>
      </c>
      <c r="C18" s="12">
        <v>42</v>
      </c>
      <c r="D18" s="12">
        <v>8.4455084569675005</v>
      </c>
      <c r="E18" s="12">
        <v>39.133534045665897</v>
      </c>
      <c r="F18" t="s">
        <v>2</v>
      </c>
      <c r="G18">
        <v>29</v>
      </c>
      <c r="H18" s="1">
        <v>20</v>
      </c>
      <c r="I18" s="1">
        <v>34.9</v>
      </c>
      <c r="J18" s="1">
        <v>39</v>
      </c>
      <c r="K18" s="1">
        <v>241</v>
      </c>
      <c r="L18" s="1">
        <v>366</v>
      </c>
      <c r="M18" s="1"/>
    </row>
    <row r="19" spans="1:13" x14ac:dyDescent="0.25">
      <c r="A19" s="15">
        <v>18</v>
      </c>
      <c r="B19" s="12"/>
      <c r="C19" s="12"/>
      <c r="D19" s="12"/>
      <c r="E19" s="12"/>
      <c r="F19" t="s">
        <v>47</v>
      </c>
      <c r="H19" s="1"/>
      <c r="I19" s="1"/>
      <c r="J19" s="1"/>
      <c r="K19" s="1"/>
      <c r="L19" s="1"/>
      <c r="M19" s="1">
        <v>1981</v>
      </c>
    </row>
    <row r="20" spans="1:13" x14ac:dyDescent="0.25">
      <c r="A20" s="15">
        <v>19</v>
      </c>
      <c r="B20" s="12"/>
      <c r="C20" s="12"/>
      <c r="D20" s="12"/>
      <c r="E20" s="12"/>
      <c r="F20" t="s">
        <v>47</v>
      </c>
      <c r="H20" s="1"/>
      <c r="I20" s="1"/>
      <c r="J20" s="1"/>
      <c r="K20" s="1"/>
      <c r="L20" s="1"/>
      <c r="M20" s="1">
        <v>1981</v>
      </c>
    </row>
    <row r="21" spans="1:13" x14ac:dyDescent="0.25">
      <c r="A21" s="15">
        <v>20</v>
      </c>
      <c r="B21" s="12">
        <v>208</v>
      </c>
      <c r="C21" s="12">
        <v>33</v>
      </c>
      <c r="D21" s="12">
        <v>12.8659223895681</v>
      </c>
      <c r="E21" s="12">
        <v>36.830288365224803</v>
      </c>
      <c r="F21" t="s">
        <v>3</v>
      </c>
      <c r="G21">
        <v>30</v>
      </c>
      <c r="H21" s="1">
        <v>24</v>
      </c>
      <c r="I21" s="1">
        <v>34.299999999999997</v>
      </c>
      <c r="J21" s="1">
        <v>38</v>
      </c>
      <c r="K21" s="1">
        <v>266</v>
      </c>
      <c r="L21" s="1">
        <v>387</v>
      </c>
      <c r="M21" s="1"/>
    </row>
    <row r="22" spans="1:13" x14ac:dyDescent="0.25">
      <c r="A22" s="15">
        <v>21</v>
      </c>
      <c r="B22" s="12">
        <v>208</v>
      </c>
      <c r="C22" s="12">
        <v>32</v>
      </c>
      <c r="D22" s="12">
        <v>14.9220423961796</v>
      </c>
      <c r="E22" s="12">
        <v>36.599484295910798</v>
      </c>
      <c r="F22" t="s">
        <v>3</v>
      </c>
      <c r="G22">
        <v>37</v>
      </c>
      <c r="H22" s="1">
        <v>23</v>
      </c>
      <c r="I22" s="1">
        <v>42.3</v>
      </c>
      <c r="J22" s="1">
        <v>52</v>
      </c>
      <c r="K22" s="1">
        <v>293</v>
      </c>
      <c r="L22" s="1">
        <v>508</v>
      </c>
      <c r="M22" s="1"/>
    </row>
    <row r="23" spans="1:13" x14ac:dyDescent="0.25">
      <c r="A23" s="15">
        <v>22</v>
      </c>
      <c r="B23" s="12"/>
      <c r="C23" s="12"/>
      <c r="D23" s="12"/>
      <c r="E23" s="12"/>
      <c r="F23" t="s">
        <v>47</v>
      </c>
      <c r="H23" s="1"/>
      <c r="I23" s="1"/>
      <c r="J23" s="1"/>
      <c r="K23" s="1"/>
      <c r="L23" s="1"/>
      <c r="M23" s="1">
        <v>1981</v>
      </c>
    </row>
    <row r="24" spans="1:13" x14ac:dyDescent="0.25">
      <c r="A24" s="15">
        <v>23</v>
      </c>
      <c r="B24" s="12">
        <v>205</v>
      </c>
      <c r="C24" s="12">
        <v>16</v>
      </c>
      <c r="D24" s="12">
        <v>12.186540241940699</v>
      </c>
      <c r="E24" s="12">
        <v>32.917483757595498</v>
      </c>
      <c r="F24" t="s">
        <v>2</v>
      </c>
      <c r="G24">
        <v>28</v>
      </c>
      <c r="H24" s="1">
        <v>23</v>
      </c>
      <c r="I24" s="1">
        <v>29.5</v>
      </c>
      <c r="J24" s="1">
        <v>35</v>
      </c>
      <c r="K24" s="1">
        <v>248</v>
      </c>
      <c r="L24" s="1">
        <v>334</v>
      </c>
      <c r="M24" s="1"/>
    </row>
    <row r="25" spans="1:13" x14ac:dyDescent="0.25">
      <c r="A25" s="15">
        <v>24</v>
      </c>
      <c r="B25" s="12"/>
      <c r="C25" s="12"/>
      <c r="D25" s="12"/>
      <c r="E25" s="12"/>
      <c r="F25" t="s">
        <v>47</v>
      </c>
      <c r="H25" s="1"/>
      <c r="I25" s="1"/>
      <c r="J25" s="1"/>
      <c r="K25" s="1"/>
      <c r="L25" s="1"/>
      <c r="M25" s="1">
        <v>1981</v>
      </c>
    </row>
    <row r="26" spans="1:13" x14ac:dyDescent="0.25">
      <c r="A26" s="15">
        <v>25</v>
      </c>
      <c r="B26" s="12">
        <v>205</v>
      </c>
      <c r="C26" s="12">
        <v>22</v>
      </c>
      <c r="D26" s="12">
        <v>20.3105106151054</v>
      </c>
      <c r="E26" s="12">
        <v>26.821222167412301</v>
      </c>
      <c r="F26" t="s">
        <v>3</v>
      </c>
      <c r="G26">
        <v>46</v>
      </c>
      <c r="H26" s="1">
        <v>27</v>
      </c>
      <c r="I26" s="1">
        <v>49.6</v>
      </c>
      <c r="J26" s="1">
        <v>56</v>
      </c>
      <c r="K26" s="1">
        <v>305</v>
      </c>
      <c r="L26" s="1">
        <v>514</v>
      </c>
      <c r="M26" s="1"/>
    </row>
    <row r="27" spans="1:13" x14ac:dyDescent="0.25">
      <c r="A27" s="15">
        <v>26</v>
      </c>
      <c r="B27" s="12">
        <v>205</v>
      </c>
      <c r="C27" s="12">
        <v>23</v>
      </c>
      <c r="D27" s="12">
        <v>21.918454705758901</v>
      </c>
      <c r="E27" s="12">
        <v>28.694352115209</v>
      </c>
      <c r="F27" t="s">
        <v>3</v>
      </c>
      <c r="G27">
        <v>26</v>
      </c>
      <c r="H27" s="1">
        <v>21</v>
      </c>
      <c r="I27" s="1">
        <v>27.3</v>
      </c>
      <c r="J27" s="1"/>
      <c r="K27" s="1"/>
      <c r="L27" s="1"/>
      <c r="M27" s="1">
        <v>2009</v>
      </c>
    </row>
    <row r="28" spans="1:13" x14ac:dyDescent="0.25">
      <c r="A28" s="15">
        <v>27</v>
      </c>
      <c r="B28" s="12"/>
      <c r="C28" s="12"/>
      <c r="D28" s="12"/>
      <c r="E28" s="12"/>
      <c r="F28" t="s">
        <v>47</v>
      </c>
      <c r="H28" s="1"/>
      <c r="I28" s="1"/>
      <c r="J28" s="1"/>
      <c r="K28" s="1"/>
      <c r="L28" s="1"/>
      <c r="M28" s="1">
        <v>1981</v>
      </c>
    </row>
    <row r="29" spans="1:13" x14ac:dyDescent="0.25">
      <c r="A29" s="15">
        <v>28</v>
      </c>
      <c r="B29" s="12">
        <v>205</v>
      </c>
      <c r="C29" s="12">
        <v>37</v>
      </c>
      <c r="D29" s="12">
        <v>25.011318328995898</v>
      </c>
      <c r="E29" s="12">
        <v>25.096923226675202</v>
      </c>
      <c r="F29" t="s">
        <v>3</v>
      </c>
      <c r="G29">
        <v>39</v>
      </c>
      <c r="H29" s="1">
        <v>25</v>
      </c>
      <c r="I29" s="1">
        <v>40.299999999999997</v>
      </c>
      <c r="J29" s="1"/>
      <c r="K29" s="1"/>
      <c r="L29" s="1"/>
      <c r="M29" s="1">
        <v>2009</v>
      </c>
    </row>
    <row r="30" spans="1:13" x14ac:dyDescent="0.25">
      <c r="A30" s="15">
        <v>29</v>
      </c>
      <c r="B30" s="12">
        <v>205</v>
      </c>
      <c r="C30" s="12">
        <v>39</v>
      </c>
      <c r="D30" s="12">
        <v>26.412451975169201</v>
      </c>
      <c r="E30" s="12">
        <v>21.009035690849299</v>
      </c>
      <c r="F30" t="s">
        <v>3</v>
      </c>
      <c r="G30">
        <v>17</v>
      </c>
      <c r="H30" s="1">
        <v>17</v>
      </c>
      <c r="I30" s="1">
        <v>20.6</v>
      </c>
      <c r="J30" s="1">
        <v>24</v>
      </c>
      <c r="K30" s="1">
        <v>118</v>
      </c>
      <c r="L30" s="1">
        <v>273</v>
      </c>
      <c r="M30" s="1"/>
    </row>
    <row r="31" spans="1:13" x14ac:dyDescent="0.25">
      <c r="A31" s="15">
        <v>30</v>
      </c>
      <c r="B31" s="12">
        <v>205</v>
      </c>
      <c r="C31" s="12">
        <v>9</v>
      </c>
      <c r="D31" s="12">
        <v>7.9894439717307097</v>
      </c>
      <c r="E31" s="12">
        <v>21.9825222625288</v>
      </c>
      <c r="F31" t="s">
        <v>3</v>
      </c>
      <c r="G31">
        <v>24</v>
      </c>
      <c r="H31" s="1">
        <v>22</v>
      </c>
      <c r="I31" s="1">
        <v>26.9</v>
      </c>
      <c r="J31" s="1">
        <v>30</v>
      </c>
      <c r="K31" s="1">
        <v>246</v>
      </c>
      <c r="L31" s="1">
        <v>296</v>
      </c>
      <c r="M31" s="1"/>
    </row>
    <row r="32" spans="1:13" x14ac:dyDescent="0.25">
      <c r="A32" s="15">
        <v>31</v>
      </c>
      <c r="B32" s="12">
        <v>205</v>
      </c>
      <c r="C32" s="12">
        <v>12</v>
      </c>
      <c r="D32" s="12">
        <v>10.5476110885828</v>
      </c>
      <c r="E32" s="12">
        <v>20.799694717086702</v>
      </c>
      <c r="F32" t="s">
        <v>3</v>
      </c>
      <c r="G32">
        <v>22</v>
      </c>
      <c r="H32" s="1">
        <v>20</v>
      </c>
      <c r="I32" s="1">
        <v>24.9</v>
      </c>
      <c r="J32" s="1">
        <v>29</v>
      </c>
      <c r="K32" s="1">
        <v>247</v>
      </c>
      <c r="L32" s="1">
        <v>283</v>
      </c>
      <c r="M32" s="1"/>
    </row>
    <row r="33" spans="1:13" x14ac:dyDescent="0.25">
      <c r="A33" s="15">
        <v>32</v>
      </c>
      <c r="B33" s="12">
        <v>205</v>
      </c>
      <c r="C33" s="12">
        <v>1</v>
      </c>
      <c r="D33" s="12">
        <v>15.4011353165972</v>
      </c>
      <c r="E33" s="12">
        <v>20.944961946966199</v>
      </c>
      <c r="F33" t="s">
        <v>3</v>
      </c>
      <c r="G33">
        <v>22</v>
      </c>
      <c r="H33" s="1">
        <v>21</v>
      </c>
      <c r="I33" s="1">
        <v>28.3</v>
      </c>
      <c r="J33" s="1">
        <v>32</v>
      </c>
      <c r="K33" s="1">
        <v>256</v>
      </c>
      <c r="L33" s="1">
        <v>327</v>
      </c>
      <c r="M33" s="1"/>
    </row>
    <row r="34" spans="1:13" x14ac:dyDescent="0.25">
      <c r="A34" s="15">
        <v>33</v>
      </c>
      <c r="B34" s="12">
        <v>205</v>
      </c>
      <c r="C34" s="12">
        <v>3</v>
      </c>
      <c r="D34" s="12">
        <v>20.568216252438301</v>
      </c>
      <c r="E34" s="12">
        <v>17.555673732241999</v>
      </c>
      <c r="F34" t="s">
        <v>3</v>
      </c>
      <c r="G34">
        <v>42</v>
      </c>
      <c r="H34" s="1">
        <v>28</v>
      </c>
      <c r="I34" s="1"/>
      <c r="J34" s="1"/>
      <c r="K34" s="1"/>
      <c r="L34" s="1"/>
      <c r="M34" s="1">
        <v>1996</v>
      </c>
    </row>
    <row r="35" spans="1:13" x14ac:dyDescent="0.25">
      <c r="A35" s="15">
        <v>34</v>
      </c>
      <c r="B35" s="12">
        <v>205</v>
      </c>
      <c r="C35" s="12">
        <v>40</v>
      </c>
      <c r="D35" s="12">
        <v>24.102728387249801</v>
      </c>
      <c r="E35" s="12">
        <v>15.95076751415</v>
      </c>
      <c r="F35" t="s">
        <v>3</v>
      </c>
      <c r="G35">
        <v>36</v>
      </c>
      <c r="H35" s="1">
        <v>24</v>
      </c>
      <c r="I35" s="1">
        <v>39.1</v>
      </c>
      <c r="J35" s="1"/>
      <c r="K35" s="1"/>
      <c r="L35" s="1"/>
      <c r="M35" s="1">
        <v>2009</v>
      </c>
    </row>
    <row r="36" spans="1:13" x14ac:dyDescent="0.25">
      <c r="A36" s="15">
        <v>35</v>
      </c>
      <c r="B36" s="12"/>
      <c r="C36" s="12"/>
      <c r="D36" s="12"/>
      <c r="E36" s="12"/>
      <c r="F36" t="s">
        <v>47</v>
      </c>
      <c r="H36" s="1"/>
      <c r="I36" s="1"/>
      <c r="J36" s="1"/>
      <c r="K36" s="1"/>
      <c r="L36" s="1"/>
      <c r="M36" s="1">
        <v>1981</v>
      </c>
    </row>
    <row r="37" spans="1:13" x14ac:dyDescent="0.25">
      <c r="A37" s="15">
        <v>36</v>
      </c>
      <c r="B37" s="12">
        <v>205</v>
      </c>
      <c r="C37" s="12">
        <v>6</v>
      </c>
      <c r="D37" s="12">
        <v>13.445970435414599</v>
      </c>
      <c r="E37" s="12">
        <v>16.065266230285701</v>
      </c>
      <c r="F37" t="s">
        <v>3</v>
      </c>
      <c r="G37">
        <v>16</v>
      </c>
      <c r="H37" s="1">
        <v>15</v>
      </c>
      <c r="I37" s="1">
        <v>18.5</v>
      </c>
      <c r="J37" s="1">
        <v>21</v>
      </c>
      <c r="K37" s="1">
        <v>186</v>
      </c>
      <c r="L37" s="1">
        <v>219</v>
      </c>
      <c r="M37" s="1"/>
    </row>
    <row r="38" spans="1:13" x14ac:dyDescent="0.25">
      <c r="A38" s="15">
        <v>37</v>
      </c>
      <c r="B38" s="12"/>
      <c r="C38" s="12"/>
      <c r="D38" s="12"/>
      <c r="E38" s="12"/>
      <c r="F38" t="s">
        <v>47</v>
      </c>
      <c r="H38" s="1"/>
      <c r="I38" s="1"/>
      <c r="J38" s="1"/>
      <c r="K38" s="1"/>
      <c r="L38" s="1"/>
      <c r="M38" s="1">
        <v>1981</v>
      </c>
    </row>
    <row r="39" spans="1:13" x14ac:dyDescent="0.25">
      <c r="A39" s="15">
        <v>38</v>
      </c>
      <c r="B39" s="12">
        <v>202</v>
      </c>
      <c r="C39" s="12">
        <v>29</v>
      </c>
      <c r="D39" s="12">
        <v>8.9596884961145005</v>
      </c>
      <c r="E39" s="12">
        <v>3.0064234652812001</v>
      </c>
      <c r="F39" t="s">
        <v>2</v>
      </c>
      <c r="G39">
        <v>37</v>
      </c>
      <c r="H39" s="1">
        <v>25</v>
      </c>
      <c r="I39" s="1">
        <v>40.299999999999997</v>
      </c>
      <c r="J39" s="1">
        <v>45</v>
      </c>
      <c r="K39" s="1">
        <v>307</v>
      </c>
      <c r="L39" s="1">
        <v>481</v>
      </c>
      <c r="M39" s="1"/>
    </row>
    <row r="40" spans="1:13" x14ac:dyDescent="0.25">
      <c r="A40" s="15">
        <v>39</v>
      </c>
      <c r="B40" s="12"/>
      <c r="C40" s="12"/>
      <c r="D40" s="12"/>
      <c r="E40" s="12"/>
      <c r="F40" t="s">
        <v>47</v>
      </c>
      <c r="H40" s="1"/>
      <c r="I40" s="1"/>
      <c r="J40" s="1"/>
      <c r="K40" s="1"/>
      <c r="L40" s="1"/>
      <c r="M40" s="1">
        <v>1981</v>
      </c>
    </row>
    <row r="41" spans="1:13" x14ac:dyDescent="0.25">
      <c r="A41" s="15">
        <v>40</v>
      </c>
      <c r="B41" s="12">
        <v>202</v>
      </c>
      <c r="C41" s="12">
        <v>28</v>
      </c>
      <c r="D41" s="12">
        <v>13.2165460923352</v>
      </c>
      <c r="E41" s="12">
        <v>1.23960049579665</v>
      </c>
      <c r="F41" t="s">
        <v>2</v>
      </c>
      <c r="G41">
        <v>36</v>
      </c>
      <c r="H41" s="1">
        <v>25</v>
      </c>
      <c r="I41" s="1">
        <v>43.6</v>
      </c>
      <c r="J41" s="6">
        <v>40</v>
      </c>
      <c r="K41" s="1">
        <v>278</v>
      </c>
      <c r="L41" s="1">
        <v>485</v>
      </c>
      <c r="M41" s="1"/>
    </row>
    <row r="42" spans="1:13" x14ac:dyDescent="0.25">
      <c r="A42" s="15">
        <v>41</v>
      </c>
      <c r="B42" s="12"/>
      <c r="C42" s="12"/>
      <c r="D42" s="12"/>
      <c r="E42" s="12"/>
      <c r="F42" t="s">
        <v>47</v>
      </c>
      <c r="H42" s="1"/>
      <c r="I42" s="1"/>
      <c r="J42" s="1"/>
      <c r="K42" s="1"/>
      <c r="L42" s="1"/>
      <c r="M42" s="1">
        <v>1981</v>
      </c>
    </row>
    <row r="43" spans="1:13" x14ac:dyDescent="0.25">
      <c r="A43" s="15">
        <v>42</v>
      </c>
      <c r="B43" s="12">
        <v>202</v>
      </c>
      <c r="C43" s="12">
        <v>15</v>
      </c>
      <c r="D43" s="12">
        <v>18.260528224748398</v>
      </c>
      <c r="E43" s="12">
        <v>5.6894032159063803</v>
      </c>
      <c r="F43" t="s">
        <v>3</v>
      </c>
      <c r="G43">
        <v>24</v>
      </c>
      <c r="H43" s="1">
        <v>17</v>
      </c>
      <c r="I43" s="1">
        <v>32</v>
      </c>
      <c r="J43" s="1">
        <v>39</v>
      </c>
      <c r="K43" s="1">
        <v>258</v>
      </c>
      <c r="L43" s="1">
        <v>404</v>
      </c>
      <c r="M43" s="1"/>
    </row>
    <row r="44" spans="1:13" x14ac:dyDescent="0.25">
      <c r="A44" s="15">
        <v>43</v>
      </c>
      <c r="B44" s="12"/>
      <c r="C44" s="12"/>
      <c r="D44" s="12"/>
      <c r="E44" s="12"/>
      <c r="F44" t="s">
        <v>47</v>
      </c>
      <c r="H44" s="1"/>
      <c r="I44" s="1"/>
      <c r="J44" s="1"/>
      <c r="K44" s="1"/>
      <c r="L44" s="1"/>
      <c r="M44" s="1">
        <v>1981</v>
      </c>
    </row>
    <row r="45" spans="1:13" x14ac:dyDescent="0.25">
      <c r="A45" s="15">
        <v>44</v>
      </c>
      <c r="B45" s="12">
        <v>202</v>
      </c>
      <c r="C45" s="12">
        <v>12</v>
      </c>
      <c r="D45" s="12">
        <v>22.2194020769658</v>
      </c>
      <c r="E45" s="12">
        <v>6.9065383038197101</v>
      </c>
      <c r="F45" t="s">
        <v>2</v>
      </c>
      <c r="G45">
        <v>39</v>
      </c>
      <c r="H45" s="1">
        <v>25</v>
      </c>
      <c r="I45" s="1">
        <v>41.9</v>
      </c>
      <c r="J45" s="1">
        <v>45</v>
      </c>
      <c r="K45" s="1">
        <v>273</v>
      </c>
      <c r="L45" s="1">
        <v>501</v>
      </c>
      <c r="M45" s="1"/>
    </row>
    <row r="46" spans="1:13" x14ac:dyDescent="0.25">
      <c r="A46" s="15">
        <v>45</v>
      </c>
      <c r="B46" s="12"/>
      <c r="C46" s="12"/>
      <c r="D46" s="12">
        <v>2.8494906364529839</v>
      </c>
      <c r="E46" s="12">
        <v>27.653397833676763</v>
      </c>
      <c r="F46" t="s">
        <v>3</v>
      </c>
      <c r="G46">
        <v>26</v>
      </c>
      <c r="H46" s="1">
        <v>21</v>
      </c>
      <c r="I46" s="6">
        <v>37.700000000000003</v>
      </c>
      <c r="J46" s="1"/>
      <c r="K46" s="1"/>
      <c r="L46" s="1"/>
      <c r="M46" s="1">
        <v>2009</v>
      </c>
    </row>
    <row r="47" spans="1:13" x14ac:dyDescent="0.25">
      <c r="A47" s="15">
        <v>46</v>
      </c>
      <c r="B47" s="12"/>
      <c r="C47" s="12"/>
      <c r="D47" s="12"/>
      <c r="E47" s="12"/>
      <c r="F47" t="s">
        <v>47</v>
      </c>
      <c r="H47" s="1"/>
      <c r="I47" s="1"/>
      <c r="J47" s="1"/>
      <c r="K47" s="1"/>
      <c r="L47" s="1"/>
      <c r="M47" s="1">
        <v>1989</v>
      </c>
    </row>
    <row r="48" spans="1:13" x14ac:dyDescent="0.25">
      <c r="A48" s="15">
        <v>47</v>
      </c>
      <c r="B48" s="12"/>
      <c r="C48" s="12"/>
      <c r="D48" s="12"/>
      <c r="E48" s="12"/>
      <c r="F48" t="s">
        <v>47</v>
      </c>
      <c r="H48" s="1"/>
      <c r="I48" s="1"/>
      <c r="J48" s="1"/>
      <c r="K48" s="1"/>
      <c r="L48" s="1"/>
      <c r="M48" s="1">
        <v>1981</v>
      </c>
    </row>
    <row r="49" spans="1:13" x14ac:dyDescent="0.25">
      <c r="A49" s="15">
        <v>48</v>
      </c>
      <c r="B49" s="12">
        <v>206</v>
      </c>
      <c r="C49" s="12">
        <v>16</v>
      </c>
      <c r="D49" s="12">
        <v>37.653471396912799</v>
      </c>
      <c r="E49" s="12">
        <v>11.2886045090557</v>
      </c>
      <c r="F49" t="s">
        <v>3</v>
      </c>
      <c r="G49">
        <v>32</v>
      </c>
      <c r="H49" s="1">
        <v>23</v>
      </c>
      <c r="I49" s="1">
        <v>36.1</v>
      </c>
      <c r="J49" s="1">
        <v>40</v>
      </c>
      <c r="K49" s="1">
        <v>278</v>
      </c>
      <c r="L49" s="1">
        <v>409</v>
      </c>
      <c r="M49" s="1"/>
    </row>
    <row r="50" spans="1:13" x14ac:dyDescent="0.25">
      <c r="A50" s="15">
        <v>49</v>
      </c>
      <c r="B50" s="12">
        <v>206</v>
      </c>
      <c r="C50" s="12">
        <v>19</v>
      </c>
      <c r="D50" s="12">
        <v>29.410275353158301</v>
      </c>
      <c r="E50" s="12">
        <v>14.382569438435199</v>
      </c>
      <c r="F50" t="s">
        <v>3</v>
      </c>
      <c r="G50">
        <v>17</v>
      </c>
      <c r="H50" s="1">
        <v>17</v>
      </c>
      <c r="I50" s="1">
        <v>22</v>
      </c>
      <c r="J50" s="1">
        <v>28</v>
      </c>
      <c r="K50" s="1">
        <v>210</v>
      </c>
      <c r="L50" s="1">
        <v>286</v>
      </c>
      <c r="M50" s="1"/>
    </row>
    <row r="51" spans="1:13" x14ac:dyDescent="0.25">
      <c r="A51" s="15">
        <v>50</v>
      </c>
      <c r="B51" s="12">
        <v>206</v>
      </c>
      <c r="C51" s="12">
        <v>18</v>
      </c>
      <c r="D51" s="12">
        <v>31.129977268817601</v>
      </c>
      <c r="E51" s="12">
        <v>16.330600578144701</v>
      </c>
      <c r="F51" t="s">
        <v>125</v>
      </c>
      <c r="G51">
        <v>26</v>
      </c>
      <c r="H51" s="1">
        <v>24</v>
      </c>
      <c r="I51" s="1">
        <v>29.4</v>
      </c>
      <c r="J51" s="1">
        <v>35</v>
      </c>
      <c r="K51" s="1">
        <v>246</v>
      </c>
      <c r="L51" s="1">
        <v>383</v>
      </c>
      <c r="M51" s="1"/>
    </row>
    <row r="52" spans="1:13" x14ac:dyDescent="0.25">
      <c r="A52" s="15">
        <v>51</v>
      </c>
      <c r="B52" s="12">
        <v>206</v>
      </c>
      <c r="C52" s="12">
        <v>31</v>
      </c>
      <c r="D52" s="12">
        <v>34.410471285739497</v>
      </c>
      <c r="E52" s="12">
        <v>18.7815512110502</v>
      </c>
      <c r="F52" t="s">
        <v>3</v>
      </c>
      <c r="G52">
        <v>36</v>
      </c>
      <c r="H52" s="1">
        <v>25</v>
      </c>
      <c r="I52" s="1">
        <v>37</v>
      </c>
      <c r="J52" s="1">
        <v>43</v>
      </c>
      <c r="K52" s="1">
        <v>305</v>
      </c>
      <c r="L52" s="1">
        <v>446</v>
      </c>
      <c r="M52" s="1"/>
    </row>
    <row r="53" spans="1:13" x14ac:dyDescent="0.25">
      <c r="A53" s="15">
        <v>52</v>
      </c>
      <c r="B53" s="12">
        <v>206</v>
      </c>
      <c r="C53" s="12">
        <v>30</v>
      </c>
      <c r="D53" s="12">
        <v>33.229202892813603</v>
      </c>
      <c r="E53" s="12">
        <v>20.637542855394098</v>
      </c>
      <c r="F53" t="s">
        <v>3</v>
      </c>
      <c r="G53">
        <v>31</v>
      </c>
      <c r="H53" s="1">
        <v>25</v>
      </c>
      <c r="I53" s="1">
        <v>34.6</v>
      </c>
      <c r="J53" s="1">
        <v>38</v>
      </c>
      <c r="K53" s="1">
        <v>286</v>
      </c>
      <c r="L53" s="1">
        <v>395</v>
      </c>
      <c r="M53" s="1"/>
    </row>
    <row r="54" spans="1:13" x14ac:dyDescent="0.25">
      <c r="A54" s="15">
        <v>53</v>
      </c>
      <c r="B54" s="12">
        <v>206</v>
      </c>
      <c r="C54" s="12">
        <v>29</v>
      </c>
      <c r="D54" s="12">
        <v>35.493277959839901</v>
      </c>
      <c r="E54" s="12">
        <v>23.9642174849408</v>
      </c>
      <c r="F54" t="s">
        <v>3</v>
      </c>
      <c r="G54">
        <v>16</v>
      </c>
      <c r="H54" s="1">
        <v>15</v>
      </c>
      <c r="I54" s="1">
        <v>18.899999999999999</v>
      </c>
      <c r="J54" s="1">
        <v>23</v>
      </c>
      <c r="K54" s="1">
        <v>210</v>
      </c>
      <c r="L54" s="1">
        <v>228</v>
      </c>
      <c r="M54" s="1"/>
    </row>
    <row r="55" spans="1:13" x14ac:dyDescent="0.25">
      <c r="A55" s="15">
        <v>54</v>
      </c>
      <c r="B55" s="12"/>
      <c r="C55" s="12"/>
      <c r="D55" s="12"/>
      <c r="E55" s="12"/>
      <c r="F55" t="s">
        <v>47</v>
      </c>
      <c r="H55" s="1"/>
      <c r="I55" s="1"/>
      <c r="J55" s="1"/>
      <c r="K55" s="1"/>
      <c r="L55" s="1"/>
      <c r="M55" s="1">
        <v>1981</v>
      </c>
    </row>
    <row r="56" spans="1:13" x14ac:dyDescent="0.25">
      <c r="A56" s="15">
        <v>55</v>
      </c>
      <c r="B56" s="12"/>
      <c r="C56" s="12"/>
      <c r="D56" s="12"/>
      <c r="E56" s="12"/>
      <c r="F56" t="s">
        <v>47</v>
      </c>
      <c r="H56" s="1"/>
      <c r="I56" s="1"/>
      <c r="J56" s="1"/>
      <c r="K56" s="1"/>
      <c r="L56" s="1"/>
      <c r="M56" s="1">
        <v>1981</v>
      </c>
    </row>
    <row r="57" spans="1:13" x14ac:dyDescent="0.25">
      <c r="A57" s="15">
        <v>56</v>
      </c>
      <c r="B57" s="12">
        <v>206</v>
      </c>
      <c r="C57" s="12">
        <v>34</v>
      </c>
      <c r="D57" s="12">
        <v>38.358981723414097</v>
      </c>
      <c r="E57" s="12">
        <v>27.345140722672902</v>
      </c>
      <c r="F57" t="s">
        <v>3</v>
      </c>
      <c r="G57">
        <v>40</v>
      </c>
      <c r="H57" s="1">
        <v>24</v>
      </c>
      <c r="I57" s="1">
        <v>46.9</v>
      </c>
      <c r="J57" s="1">
        <v>51</v>
      </c>
      <c r="K57" s="1">
        <v>283</v>
      </c>
      <c r="L57" s="1">
        <v>515</v>
      </c>
      <c r="M57" s="1"/>
    </row>
    <row r="58" spans="1:13" x14ac:dyDescent="0.25">
      <c r="A58" s="15">
        <v>57</v>
      </c>
      <c r="B58" s="12">
        <v>209</v>
      </c>
      <c r="C58" s="12">
        <v>36</v>
      </c>
      <c r="D58" s="12">
        <v>37.329062492603803</v>
      </c>
      <c r="E58" s="12">
        <v>30.534696550371699</v>
      </c>
      <c r="F58" t="s">
        <v>3</v>
      </c>
      <c r="G58">
        <v>18</v>
      </c>
      <c r="H58" s="1">
        <v>16</v>
      </c>
      <c r="I58" s="1">
        <v>22.7</v>
      </c>
      <c r="J58" s="1">
        <v>27</v>
      </c>
      <c r="K58" s="1">
        <v>244</v>
      </c>
      <c r="L58" s="1">
        <v>282</v>
      </c>
      <c r="M58" s="1"/>
    </row>
    <row r="59" spans="1:13" x14ac:dyDescent="0.25">
      <c r="A59" s="15">
        <v>58</v>
      </c>
      <c r="B59" s="12">
        <v>209</v>
      </c>
      <c r="C59" s="12">
        <v>44</v>
      </c>
      <c r="D59" s="12">
        <v>38.076162593765503</v>
      </c>
      <c r="E59" s="12">
        <v>32.470656632306302</v>
      </c>
      <c r="F59" t="s">
        <v>2</v>
      </c>
      <c r="G59">
        <v>13</v>
      </c>
      <c r="H59" s="1">
        <v>12</v>
      </c>
      <c r="I59" s="1">
        <v>15.5</v>
      </c>
      <c r="J59" s="1">
        <v>17</v>
      </c>
      <c r="K59" s="1">
        <v>137</v>
      </c>
      <c r="L59" s="1">
        <v>177</v>
      </c>
      <c r="M59" s="1"/>
    </row>
    <row r="60" spans="1:13" x14ac:dyDescent="0.25">
      <c r="A60" s="15">
        <v>59</v>
      </c>
      <c r="B60" s="12"/>
      <c r="C60" s="12"/>
      <c r="D60" s="12"/>
      <c r="E60" s="12"/>
      <c r="F60" t="s">
        <v>47</v>
      </c>
      <c r="H60" s="1"/>
      <c r="I60" s="1"/>
      <c r="J60" s="1"/>
      <c r="K60" s="1"/>
      <c r="L60" s="1"/>
      <c r="M60" s="1">
        <v>1981</v>
      </c>
    </row>
    <row r="61" spans="1:13" x14ac:dyDescent="0.25">
      <c r="A61" s="15">
        <v>60</v>
      </c>
      <c r="B61" s="12">
        <v>208</v>
      </c>
      <c r="C61" s="12">
        <v>16</v>
      </c>
      <c r="D61" s="12">
        <v>31.2483243693387</v>
      </c>
      <c r="E61" s="12">
        <v>42.757066364620897</v>
      </c>
      <c r="F61" t="s">
        <v>2</v>
      </c>
      <c r="G61">
        <v>51</v>
      </c>
      <c r="H61" s="1">
        <v>25</v>
      </c>
      <c r="I61" s="1">
        <v>54.9</v>
      </c>
      <c r="J61" s="1">
        <v>60</v>
      </c>
      <c r="K61" s="1">
        <v>281</v>
      </c>
      <c r="L61" s="1">
        <v>649</v>
      </c>
      <c r="M61" s="1"/>
    </row>
    <row r="62" spans="1:13" x14ac:dyDescent="0.25">
      <c r="A62" s="15">
        <v>61</v>
      </c>
      <c r="B62" s="12">
        <v>208</v>
      </c>
      <c r="C62" s="12">
        <v>12</v>
      </c>
      <c r="D62" s="12">
        <v>24.4098938071823</v>
      </c>
      <c r="E62" s="12">
        <v>47.9405369632223</v>
      </c>
      <c r="F62" t="s">
        <v>3</v>
      </c>
      <c r="G62">
        <v>37</v>
      </c>
      <c r="H62" s="1">
        <v>29</v>
      </c>
      <c r="I62" s="1">
        <v>43.1</v>
      </c>
      <c r="J62" s="1">
        <v>47</v>
      </c>
      <c r="K62" s="1">
        <v>321</v>
      </c>
      <c r="L62" s="1">
        <v>481</v>
      </c>
      <c r="M62" s="1"/>
    </row>
    <row r="63" spans="1:13" x14ac:dyDescent="0.25">
      <c r="A63" s="15">
        <v>62</v>
      </c>
      <c r="B63" s="12">
        <v>208</v>
      </c>
      <c r="C63" s="12">
        <v>15</v>
      </c>
      <c r="D63" s="12">
        <v>29.874352149937</v>
      </c>
      <c r="E63" s="12">
        <v>47.034063014176802</v>
      </c>
      <c r="F63" t="s">
        <v>127</v>
      </c>
      <c r="G63">
        <v>30</v>
      </c>
      <c r="H63" s="1">
        <v>23</v>
      </c>
      <c r="I63" s="1">
        <v>38.4</v>
      </c>
      <c r="J63" s="1">
        <v>43</v>
      </c>
      <c r="K63" s="1">
        <v>234</v>
      </c>
      <c r="L63" s="1">
        <v>420</v>
      </c>
      <c r="M63" s="1"/>
    </row>
    <row r="64" spans="1:13" x14ac:dyDescent="0.25">
      <c r="A64" s="15">
        <v>63</v>
      </c>
      <c r="B64" s="12">
        <v>208</v>
      </c>
      <c r="C64" s="12">
        <v>14</v>
      </c>
      <c r="D64" s="12">
        <v>32.754502822739397</v>
      </c>
      <c r="E64" s="12">
        <v>48.472232719724801</v>
      </c>
      <c r="F64" t="s">
        <v>3</v>
      </c>
      <c r="G64">
        <v>28</v>
      </c>
      <c r="H64" s="1">
        <v>19</v>
      </c>
      <c r="I64" s="1">
        <v>33.9</v>
      </c>
      <c r="J64" s="1">
        <v>38</v>
      </c>
      <c r="K64" s="1">
        <v>209</v>
      </c>
      <c r="L64" s="1">
        <v>379</v>
      </c>
      <c r="M64" s="1"/>
    </row>
    <row r="65" spans="1:13" x14ac:dyDescent="0.25">
      <c r="A65" s="15">
        <v>64</v>
      </c>
      <c r="B65" s="12">
        <v>209</v>
      </c>
      <c r="C65" s="12">
        <v>5</v>
      </c>
      <c r="D65" s="12">
        <v>39.264855522483103</v>
      </c>
      <c r="E65" s="12">
        <v>47.7862241739032</v>
      </c>
      <c r="F65" t="s">
        <v>125</v>
      </c>
      <c r="G65">
        <v>31</v>
      </c>
      <c r="H65" s="1">
        <v>20</v>
      </c>
      <c r="I65" s="1">
        <v>33.5</v>
      </c>
      <c r="J65" s="1">
        <v>37</v>
      </c>
      <c r="K65" s="1">
        <v>235</v>
      </c>
      <c r="L65" s="1">
        <v>403</v>
      </c>
      <c r="M65" s="1"/>
    </row>
    <row r="66" spans="1:13" x14ac:dyDescent="0.25">
      <c r="A66" s="15">
        <v>65</v>
      </c>
      <c r="B66" s="12">
        <v>209</v>
      </c>
      <c r="C66" s="12">
        <v>3</v>
      </c>
      <c r="D66" s="12">
        <v>45.158656208737398</v>
      </c>
      <c r="E66" s="12">
        <v>44.0482550099441</v>
      </c>
      <c r="F66" t="s">
        <v>3</v>
      </c>
      <c r="G66">
        <v>18</v>
      </c>
      <c r="H66" s="1">
        <v>12</v>
      </c>
      <c r="I66" s="1">
        <v>21.1</v>
      </c>
      <c r="J66" s="1">
        <v>25</v>
      </c>
      <c r="K66" s="1">
        <v>195</v>
      </c>
      <c r="L66" s="1">
        <v>269</v>
      </c>
      <c r="M66" s="1"/>
    </row>
    <row r="67" spans="1:13" x14ac:dyDescent="0.25">
      <c r="A67" s="15">
        <v>66</v>
      </c>
      <c r="B67" s="12"/>
      <c r="C67" s="12"/>
      <c r="D67" s="12">
        <v>11.027126320539338</v>
      </c>
      <c r="E67" s="12">
        <v>9.8470419493603245</v>
      </c>
      <c r="F67" t="s">
        <v>5</v>
      </c>
      <c r="G67">
        <v>15</v>
      </c>
      <c r="H67" s="1">
        <v>15</v>
      </c>
      <c r="I67" s="1">
        <v>20</v>
      </c>
      <c r="J67" s="1"/>
      <c r="K67" s="1"/>
      <c r="L67" s="1"/>
      <c r="M67" s="1">
        <v>2009</v>
      </c>
    </row>
    <row r="68" spans="1:13" x14ac:dyDescent="0.25">
      <c r="A68" s="15">
        <v>67</v>
      </c>
      <c r="B68" s="12">
        <v>209</v>
      </c>
      <c r="C68" s="12">
        <v>1</v>
      </c>
      <c r="D68" s="12">
        <v>44.119740915392697</v>
      </c>
      <c r="E68" s="12">
        <v>38.957640605645302</v>
      </c>
      <c r="F68" t="s">
        <v>3</v>
      </c>
      <c r="G68">
        <v>27</v>
      </c>
      <c r="H68" s="1">
        <v>21</v>
      </c>
      <c r="I68" s="1">
        <v>32.6</v>
      </c>
      <c r="J68" s="1"/>
      <c r="K68" s="1"/>
      <c r="L68" s="1"/>
      <c r="M68" s="1">
        <v>2009</v>
      </c>
    </row>
    <row r="69" spans="1:13" x14ac:dyDescent="0.25">
      <c r="A69" s="15">
        <v>68</v>
      </c>
      <c r="B69" s="12"/>
      <c r="C69" s="12"/>
      <c r="D69" s="12">
        <v>40.738560719618768</v>
      </c>
      <c r="E69" s="12">
        <v>22.870620808347518</v>
      </c>
      <c r="F69" t="s">
        <v>3</v>
      </c>
      <c r="G69">
        <v>18</v>
      </c>
      <c r="H69" s="1">
        <v>18</v>
      </c>
      <c r="I69" s="1">
        <v>17.7</v>
      </c>
      <c r="J69" s="1"/>
      <c r="K69" s="1"/>
      <c r="L69" s="1"/>
      <c r="M69" s="1">
        <v>2009</v>
      </c>
    </row>
    <row r="70" spans="1:13" x14ac:dyDescent="0.25">
      <c r="A70" s="15">
        <v>69</v>
      </c>
      <c r="B70" s="12"/>
      <c r="C70" s="12"/>
      <c r="D70" s="12">
        <v>10.489242775306723</v>
      </c>
      <c r="E70" s="12">
        <v>12.747224366353644</v>
      </c>
      <c r="F70" t="s">
        <v>3</v>
      </c>
      <c r="G70">
        <v>20</v>
      </c>
      <c r="H70" s="1">
        <v>19</v>
      </c>
      <c r="I70" s="1">
        <v>21.7</v>
      </c>
      <c r="J70" s="1"/>
      <c r="K70" s="1"/>
      <c r="L70" s="1"/>
      <c r="M70" s="1">
        <v>2009</v>
      </c>
    </row>
    <row r="71" spans="1:13" x14ac:dyDescent="0.25">
      <c r="A71" s="15">
        <v>70</v>
      </c>
      <c r="B71" s="12">
        <v>209</v>
      </c>
      <c r="C71" s="12">
        <v>13</v>
      </c>
      <c r="D71" s="12">
        <v>48.058457152935297</v>
      </c>
      <c r="E71" s="12">
        <v>40.8296754344126</v>
      </c>
      <c r="F71" t="s">
        <v>3</v>
      </c>
      <c r="G71">
        <v>22</v>
      </c>
      <c r="H71" s="1">
        <v>21</v>
      </c>
      <c r="I71" s="1">
        <v>29.6</v>
      </c>
      <c r="J71" s="1">
        <v>37</v>
      </c>
      <c r="K71" s="1">
        <v>253</v>
      </c>
      <c r="L71" s="1">
        <v>367</v>
      </c>
      <c r="M71" s="1"/>
    </row>
    <row r="72" spans="1:13" x14ac:dyDescent="0.25">
      <c r="A72" s="15">
        <v>71</v>
      </c>
      <c r="B72" s="12">
        <v>209</v>
      </c>
      <c r="C72" s="12">
        <v>14</v>
      </c>
      <c r="D72" s="12">
        <v>46.016876862249397</v>
      </c>
      <c r="E72" s="12">
        <v>36.301877965810199</v>
      </c>
      <c r="F72" t="s">
        <v>3</v>
      </c>
      <c r="G72">
        <v>19</v>
      </c>
      <c r="H72" s="1">
        <v>18</v>
      </c>
      <c r="I72" s="1">
        <v>22.7</v>
      </c>
      <c r="J72" s="1">
        <v>26</v>
      </c>
      <c r="K72" s="1">
        <v>235</v>
      </c>
      <c r="L72" s="1">
        <v>290</v>
      </c>
      <c r="M72" s="1"/>
    </row>
    <row r="73" spans="1:13" x14ac:dyDescent="0.25">
      <c r="A73" s="15">
        <v>72</v>
      </c>
      <c r="B73" s="12"/>
      <c r="C73" s="12"/>
      <c r="D73" s="12"/>
      <c r="E73" s="12"/>
      <c r="F73" t="s">
        <v>47</v>
      </c>
      <c r="H73" s="1"/>
      <c r="I73" s="1"/>
      <c r="J73" s="1"/>
      <c r="K73" s="1"/>
      <c r="L73" s="1"/>
      <c r="M73" s="1">
        <v>1981</v>
      </c>
    </row>
    <row r="74" spans="1:13" x14ac:dyDescent="0.25">
      <c r="A74" s="15">
        <v>73</v>
      </c>
      <c r="B74" s="12"/>
      <c r="C74" s="12"/>
      <c r="D74" s="12"/>
      <c r="E74" s="12"/>
      <c r="F74" t="s">
        <v>47</v>
      </c>
      <c r="H74" s="1"/>
      <c r="I74" s="1"/>
      <c r="J74" s="1"/>
      <c r="K74" s="1"/>
      <c r="L74" s="1"/>
      <c r="M74" s="1">
        <v>1989</v>
      </c>
    </row>
    <row r="75" spans="1:13" x14ac:dyDescent="0.25">
      <c r="A75" s="15">
        <v>74</v>
      </c>
      <c r="B75" s="12">
        <v>209</v>
      </c>
      <c r="C75" s="12">
        <v>15</v>
      </c>
      <c r="D75" s="12">
        <v>49.7347255342127</v>
      </c>
      <c r="E75" s="12">
        <v>35.259188533438</v>
      </c>
      <c r="F75" t="s">
        <v>3</v>
      </c>
      <c r="G75">
        <v>21</v>
      </c>
      <c r="H75" s="1">
        <v>20</v>
      </c>
      <c r="I75" s="1">
        <v>23.9</v>
      </c>
      <c r="J75" s="1">
        <v>27</v>
      </c>
      <c r="K75" s="1">
        <v>236</v>
      </c>
      <c r="L75" s="1">
        <v>280</v>
      </c>
      <c r="M75" s="1"/>
    </row>
    <row r="76" spans="1:13" x14ac:dyDescent="0.25">
      <c r="A76" s="15">
        <v>75</v>
      </c>
      <c r="B76" s="12">
        <v>209</v>
      </c>
      <c r="C76" s="12">
        <v>28</v>
      </c>
      <c r="D76" s="12">
        <v>47.547098437389202</v>
      </c>
      <c r="E76" s="12">
        <v>33.377835912252003</v>
      </c>
      <c r="F76" t="s">
        <v>3</v>
      </c>
      <c r="G76">
        <v>20</v>
      </c>
      <c r="H76" s="1">
        <v>19</v>
      </c>
      <c r="I76" s="1">
        <v>22.2</v>
      </c>
      <c r="J76" s="1">
        <v>24</v>
      </c>
      <c r="K76" s="1">
        <v>242</v>
      </c>
      <c r="L76" s="1">
        <v>246</v>
      </c>
      <c r="M76" s="1"/>
    </row>
    <row r="77" spans="1:13" x14ac:dyDescent="0.25">
      <c r="A77" s="15">
        <v>76</v>
      </c>
      <c r="B77" s="12"/>
      <c r="C77" s="12"/>
      <c r="D77" s="12"/>
      <c r="E77" s="12"/>
      <c r="F77" t="s">
        <v>47</v>
      </c>
      <c r="H77" s="1"/>
      <c r="I77" s="1"/>
      <c r="J77" s="1"/>
      <c r="K77" s="1"/>
      <c r="L77" s="1"/>
      <c r="M77" s="1">
        <v>1981</v>
      </c>
    </row>
    <row r="78" spans="1:13" x14ac:dyDescent="0.25">
      <c r="A78" s="15">
        <v>77</v>
      </c>
      <c r="B78" s="12">
        <v>209</v>
      </c>
      <c r="C78" s="12">
        <v>33</v>
      </c>
      <c r="D78" s="12">
        <v>40.153690011910001</v>
      </c>
      <c r="E78" s="12">
        <v>29.222644959473499</v>
      </c>
      <c r="F78" t="s">
        <v>5</v>
      </c>
      <c r="G78">
        <v>21</v>
      </c>
      <c r="H78" s="1">
        <v>18</v>
      </c>
      <c r="I78" s="1">
        <v>24.6</v>
      </c>
      <c r="J78" s="1">
        <v>27</v>
      </c>
      <c r="K78" s="1">
        <v>213</v>
      </c>
      <c r="L78" s="1">
        <v>285</v>
      </c>
      <c r="M78" s="1"/>
    </row>
    <row r="79" spans="1:13" x14ac:dyDescent="0.25">
      <c r="A79" s="15">
        <v>78</v>
      </c>
      <c r="B79" s="12">
        <v>209</v>
      </c>
      <c r="C79" s="12">
        <v>30</v>
      </c>
      <c r="D79" s="12">
        <v>43.910214328235298</v>
      </c>
      <c r="E79" s="12">
        <v>28.128924217759099</v>
      </c>
      <c r="F79" t="s">
        <v>3</v>
      </c>
      <c r="G79">
        <v>18</v>
      </c>
      <c r="H79" s="1">
        <v>17</v>
      </c>
      <c r="I79" s="1">
        <v>21.7</v>
      </c>
      <c r="J79" s="1">
        <v>26</v>
      </c>
      <c r="K79" s="1">
        <v>235</v>
      </c>
      <c r="L79" s="1">
        <v>249</v>
      </c>
      <c r="M79" s="1"/>
    </row>
    <row r="80" spans="1:13" x14ac:dyDescent="0.25">
      <c r="A80" s="15">
        <v>79</v>
      </c>
      <c r="B80" s="12">
        <v>209</v>
      </c>
      <c r="C80" s="12">
        <v>26</v>
      </c>
      <c r="D80" s="12">
        <v>45.815176973239197</v>
      </c>
      <c r="E80" s="12">
        <v>30.4427127390246</v>
      </c>
      <c r="F80" t="s">
        <v>3</v>
      </c>
      <c r="G80">
        <v>14</v>
      </c>
      <c r="H80" s="1">
        <v>13</v>
      </c>
      <c r="I80" s="1">
        <v>15.3</v>
      </c>
      <c r="J80" s="1">
        <v>17</v>
      </c>
      <c r="K80" s="1">
        <v>149</v>
      </c>
      <c r="L80" s="1">
        <v>165</v>
      </c>
      <c r="M80" s="1"/>
    </row>
    <row r="81" spans="1:13" x14ac:dyDescent="0.25">
      <c r="A81" s="15">
        <v>80</v>
      </c>
      <c r="B81" s="12">
        <v>209</v>
      </c>
      <c r="C81" s="12">
        <v>27</v>
      </c>
      <c r="D81" s="12">
        <v>45.900163159602499</v>
      </c>
      <c r="E81" s="12">
        <v>31.432044507506401</v>
      </c>
      <c r="F81" t="s">
        <v>3</v>
      </c>
      <c r="G81">
        <v>20</v>
      </c>
      <c r="H81" s="1">
        <v>20</v>
      </c>
      <c r="I81" s="1">
        <v>25.2</v>
      </c>
      <c r="J81" s="1">
        <v>31</v>
      </c>
      <c r="K81" s="1">
        <v>146</v>
      </c>
      <c r="L81" s="1">
        <v>313</v>
      </c>
      <c r="M81" s="1"/>
    </row>
    <row r="82" spans="1:13" x14ac:dyDescent="0.25">
      <c r="A82" s="15">
        <v>81</v>
      </c>
      <c r="B82" s="12">
        <v>209</v>
      </c>
      <c r="C82" s="12">
        <v>24</v>
      </c>
      <c r="D82" s="12">
        <v>47.346809210179501</v>
      </c>
      <c r="E82" s="12">
        <v>29.973135598646799</v>
      </c>
      <c r="F82" t="s">
        <v>3</v>
      </c>
      <c r="G82">
        <v>25</v>
      </c>
      <c r="H82" s="1">
        <v>20</v>
      </c>
      <c r="I82" s="1">
        <v>28.6</v>
      </c>
      <c r="J82" s="1">
        <v>35</v>
      </c>
      <c r="K82" s="1">
        <v>264</v>
      </c>
      <c r="L82" s="1">
        <v>346</v>
      </c>
      <c r="M82" s="1"/>
    </row>
    <row r="83" spans="1:13" x14ac:dyDescent="0.25">
      <c r="A83" s="15">
        <v>82</v>
      </c>
      <c r="B83" s="12">
        <v>206</v>
      </c>
      <c r="C83" s="12">
        <v>39</v>
      </c>
      <c r="D83" s="12">
        <v>45.504843751368902</v>
      </c>
      <c r="E83" s="12">
        <v>26.684189985148599</v>
      </c>
      <c r="F83" t="s">
        <v>126</v>
      </c>
      <c r="G83">
        <v>24</v>
      </c>
      <c r="H83" s="1">
        <v>20</v>
      </c>
      <c r="I83" s="1">
        <v>28.1</v>
      </c>
      <c r="J83" s="1">
        <v>35</v>
      </c>
      <c r="K83" s="1">
        <v>235</v>
      </c>
      <c r="L83" s="1">
        <v>319</v>
      </c>
      <c r="M83" s="1"/>
    </row>
    <row r="84" spans="1:13" x14ac:dyDescent="0.25">
      <c r="A84" s="15">
        <v>83</v>
      </c>
      <c r="B84" s="12"/>
      <c r="C84" s="12"/>
      <c r="D84" s="12"/>
      <c r="E84" s="12"/>
      <c r="F84" t="s">
        <v>47</v>
      </c>
      <c r="H84" s="1"/>
      <c r="I84" s="1"/>
      <c r="J84" s="1"/>
      <c r="K84" s="1"/>
      <c r="L84" s="1"/>
      <c r="M84" s="1">
        <v>1981</v>
      </c>
    </row>
    <row r="85" spans="1:13" x14ac:dyDescent="0.25">
      <c r="A85" s="15">
        <v>84</v>
      </c>
      <c r="B85" s="12"/>
      <c r="C85" s="12"/>
      <c r="D85" s="12"/>
      <c r="E85" s="12"/>
      <c r="F85" t="s">
        <v>47</v>
      </c>
      <c r="H85" s="1"/>
      <c r="I85" s="1"/>
      <c r="J85" s="1"/>
      <c r="K85" s="1"/>
      <c r="L85" s="1"/>
      <c r="M85" s="1">
        <v>1981</v>
      </c>
    </row>
    <row r="86" spans="1:13" x14ac:dyDescent="0.25">
      <c r="A86" s="15">
        <v>85</v>
      </c>
      <c r="B86" s="12">
        <v>206</v>
      </c>
      <c r="C86" s="12">
        <v>6</v>
      </c>
      <c r="D86" s="12">
        <v>48.749737119169097</v>
      </c>
      <c r="E86" s="12">
        <v>19.933399880901099</v>
      </c>
      <c r="F86" t="s">
        <v>3</v>
      </c>
      <c r="G86">
        <v>20</v>
      </c>
      <c r="H86" s="1">
        <v>19</v>
      </c>
      <c r="I86" s="1">
        <v>25</v>
      </c>
      <c r="J86" s="1">
        <v>29</v>
      </c>
      <c r="K86" s="1">
        <v>268</v>
      </c>
      <c r="L86" s="1">
        <v>312</v>
      </c>
      <c r="M86" s="1"/>
    </row>
    <row r="87" spans="1:13" x14ac:dyDescent="0.25">
      <c r="A87" s="15">
        <v>86</v>
      </c>
      <c r="B87" s="12">
        <v>206</v>
      </c>
      <c r="C87" s="12">
        <v>1</v>
      </c>
      <c r="D87" s="12">
        <v>38.432311388584303</v>
      </c>
      <c r="E87" s="12">
        <v>19.962145208641601</v>
      </c>
      <c r="F87" t="s">
        <v>126</v>
      </c>
      <c r="G87">
        <v>21</v>
      </c>
      <c r="H87" s="1">
        <v>20</v>
      </c>
      <c r="I87" s="1">
        <v>25.1</v>
      </c>
      <c r="J87" s="1">
        <v>30</v>
      </c>
      <c r="K87" s="1">
        <v>250</v>
      </c>
      <c r="L87" s="1">
        <v>310</v>
      </c>
      <c r="M87" s="1"/>
    </row>
    <row r="88" spans="1:13" x14ac:dyDescent="0.25">
      <c r="A88" s="15">
        <v>87</v>
      </c>
      <c r="B88" s="12">
        <v>206</v>
      </c>
      <c r="C88" s="12">
        <v>15</v>
      </c>
      <c r="D88" s="12">
        <v>38.645729669919199</v>
      </c>
      <c r="E88" s="12">
        <v>16.153779071150101</v>
      </c>
      <c r="F88" t="s">
        <v>3</v>
      </c>
      <c r="G88">
        <v>25</v>
      </c>
      <c r="H88" s="1">
        <v>23</v>
      </c>
      <c r="I88" s="1">
        <v>32.200000000000003</v>
      </c>
      <c r="J88" s="1"/>
      <c r="K88" s="1"/>
      <c r="L88" s="1"/>
      <c r="M88" s="1">
        <v>2009</v>
      </c>
    </row>
    <row r="89" spans="1:13" x14ac:dyDescent="0.25">
      <c r="A89" s="15">
        <v>88</v>
      </c>
      <c r="B89" s="12"/>
      <c r="C89" s="12"/>
      <c r="D89" s="12"/>
      <c r="E89" s="12"/>
      <c r="F89" t="s">
        <v>47</v>
      </c>
      <c r="H89" s="1"/>
      <c r="I89" s="1"/>
      <c r="J89" s="1"/>
      <c r="K89" s="1"/>
      <c r="L89" s="1"/>
      <c r="M89" s="1">
        <v>1981</v>
      </c>
    </row>
    <row r="90" spans="1:13" x14ac:dyDescent="0.25">
      <c r="A90" s="15">
        <v>89</v>
      </c>
      <c r="B90" s="12">
        <v>206</v>
      </c>
      <c r="C90" s="12">
        <v>3</v>
      </c>
      <c r="D90" s="12">
        <v>41.511767537604001</v>
      </c>
      <c r="E90" s="12">
        <v>15.8627001454331</v>
      </c>
      <c r="F90" t="s">
        <v>3</v>
      </c>
      <c r="G90">
        <v>12</v>
      </c>
      <c r="H90" s="1">
        <v>12</v>
      </c>
      <c r="I90" s="1">
        <v>13.8</v>
      </c>
      <c r="J90" s="1">
        <v>15</v>
      </c>
      <c r="K90" s="1">
        <v>126</v>
      </c>
      <c r="L90" s="1">
        <v>148</v>
      </c>
      <c r="M90" s="1"/>
    </row>
    <row r="91" spans="1:13" x14ac:dyDescent="0.25">
      <c r="A91" s="15">
        <v>90</v>
      </c>
      <c r="B91" s="12">
        <v>206</v>
      </c>
      <c r="C91" s="12">
        <v>4</v>
      </c>
      <c r="D91" s="12">
        <v>43.512345829379797</v>
      </c>
      <c r="E91" s="12">
        <v>16.677369709413199</v>
      </c>
      <c r="F91" t="s">
        <v>3</v>
      </c>
      <c r="G91">
        <v>41</v>
      </c>
      <c r="H91" s="1">
        <v>26</v>
      </c>
      <c r="I91" s="1">
        <v>45.2</v>
      </c>
      <c r="J91" s="1">
        <v>49</v>
      </c>
      <c r="K91" s="1">
        <v>303</v>
      </c>
      <c r="L91" s="1">
        <v>488</v>
      </c>
      <c r="M91" s="1"/>
    </row>
    <row r="92" spans="1:13" x14ac:dyDescent="0.25">
      <c r="A92" s="15">
        <v>91</v>
      </c>
      <c r="B92" s="12">
        <v>206</v>
      </c>
      <c r="C92" s="12">
        <v>5</v>
      </c>
      <c r="D92" s="12">
        <v>43.991710982776503</v>
      </c>
      <c r="E92" s="12">
        <v>15.390703843809799</v>
      </c>
      <c r="F92" t="s">
        <v>3</v>
      </c>
      <c r="G92">
        <v>15</v>
      </c>
      <c r="H92" s="1">
        <v>15</v>
      </c>
      <c r="I92" s="1">
        <v>15.5</v>
      </c>
      <c r="J92" s="1">
        <v>17</v>
      </c>
      <c r="K92" s="1">
        <v>174</v>
      </c>
      <c r="L92" s="1">
        <v>182</v>
      </c>
      <c r="M92" s="1"/>
    </row>
    <row r="93" spans="1:13" x14ac:dyDescent="0.25">
      <c r="A93" s="15">
        <v>92</v>
      </c>
      <c r="B93" s="12"/>
      <c r="C93" s="12"/>
      <c r="D93" s="12"/>
      <c r="E93" s="12"/>
      <c r="F93" t="s">
        <v>47</v>
      </c>
      <c r="H93" s="1"/>
      <c r="I93" s="1"/>
      <c r="J93" s="1"/>
      <c r="K93" s="1"/>
      <c r="L93" s="1"/>
      <c r="M93" s="1">
        <v>1989</v>
      </c>
    </row>
    <row r="94" spans="1:13" x14ac:dyDescent="0.25">
      <c r="A94" s="15">
        <v>93</v>
      </c>
      <c r="B94" s="12">
        <v>206</v>
      </c>
      <c r="C94" s="12">
        <v>8</v>
      </c>
      <c r="D94" s="12">
        <v>45.518925620920598</v>
      </c>
      <c r="E94" s="12">
        <v>13.1894279753557</v>
      </c>
      <c r="F94" t="s">
        <v>3</v>
      </c>
      <c r="G94">
        <v>10</v>
      </c>
      <c r="H94" s="1">
        <v>12</v>
      </c>
      <c r="I94" s="1">
        <v>9.4</v>
      </c>
      <c r="J94" s="1">
        <v>10</v>
      </c>
      <c r="K94" s="1">
        <v>139</v>
      </c>
      <c r="L94" s="1">
        <v>106</v>
      </c>
      <c r="M94" s="1"/>
    </row>
    <row r="95" spans="1:13" x14ac:dyDescent="0.25">
      <c r="A95" s="15">
        <v>94</v>
      </c>
      <c r="B95" s="12">
        <v>206</v>
      </c>
      <c r="C95" s="12">
        <v>9</v>
      </c>
      <c r="D95" s="12">
        <v>45.205839133694198</v>
      </c>
      <c r="E95" s="12">
        <v>12.154596176696501</v>
      </c>
      <c r="F95" t="s">
        <v>3</v>
      </c>
      <c r="G95">
        <v>29</v>
      </c>
      <c r="H95" s="1">
        <v>25</v>
      </c>
      <c r="I95" s="1">
        <v>32</v>
      </c>
      <c r="J95" s="1">
        <v>35</v>
      </c>
      <c r="K95" s="1">
        <v>266</v>
      </c>
      <c r="L95" s="1">
        <v>372</v>
      </c>
      <c r="M95" s="1"/>
    </row>
    <row r="96" spans="1:13" x14ac:dyDescent="0.25">
      <c r="A96" s="15">
        <v>95</v>
      </c>
      <c r="B96" s="12"/>
      <c r="C96" s="12"/>
      <c r="D96" s="12"/>
      <c r="E96" s="12"/>
      <c r="F96" t="s">
        <v>47</v>
      </c>
      <c r="H96" s="1"/>
      <c r="I96" s="1"/>
      <c r="J96" s="1"/>
      <c r="K96" s="1"/>
      <c r="L96" s="1"/>
      <c r="M96" s="1">
        <v>1981</v>
      </c>
    </row>
    <row r="97" spans="1:13" x14ac:dyDescent="0.25">
      <c r="A97" s="15">
        <v>96</v>
      </c>
      <c r="B97" s="12">
        <v>206</v>
      </c>
      <c r="C97" s="12">
        <v>40</v>
      </c>
      <c r="D97" s="12">
        <v>46.89</v>
      </c>
      <c r="E97" s="12">
        <v>8.6300000000000008</v>
      </c>
      <c r="F97" t="s">
        <v>125</v>
      </c>
      <c r="G97">
        <v>14</v>
      </c>
      <c r="H97" s="1">
        <v>15</v>
      </c>
      <c r="I97" s="1">
        <v>15.1</v>
      </c>
      <c r="J97" s="1">
        <v>17</v>
      </c>
      <c r="K97" s="1">
        <v>187</v>
      </c>
      <c r="L97" s="1">
        <v>170</v>
      </c>
      <c r="M97" s="1"/>
    </row>
    <row r="98" spans="1:13" x14ac:dyDescent="0.25">
      <c r="A98" s="15">
        <v>97</v>
      </c>
      <c r="B98" s="12"/>
      <c r="C98" s="12"/>
      <c r="D98" s="12">
        <v>39.175324074819677</v>
      </c>
      <c r="E98" s="12">
        <v>6.9344906435368889</v>
      </c>
      <c r="F98" t="s">
        <v>3</v>
      </c>
      <c r="G98">
        <v>26</v>
      </c>
      <c r="H98" s="1">
        <v>22</v>
      </c>
      <c r="I98" s="1">
        <v>28.5</v>
      </c>
      <c r="J98" s="1"/>
      <c r="K98" s="1"/>
      <c r="L98" s="1"/>
      <c r="M98" s="1">
        <v>2009</v>
      </c>
    </row>
    <row r="99" spans="1:13" x14ac:dyDescent="0.25">
      <c r="A99" s="15">
        <v>98</v>
      </c>
      <c r="B99" s="12">
        <v>203</v>
      </c>
      <c r="C99" s="12">
        <v>34</v>
      </c>
      <c r="D99" s="12">
        <v>45.88</v>
      </c>
      <c r="E99" s="12">
        <v>5.5</v>
      </c>
      <c r="F99" t="s">
        <v>3</v>
      </c>
      <c r="G99">
        <v>15</v>
      </c>
      <c r="H99" s="1">
        <v>14</v>
      </c>
      <c r="I99" s="1">
        <v>16.3</v>
      </c>
      <c r="J99" s="1">
        <v>17</v>
      </c>
      <c r="K99" s="1">
        <v>155</v>
      </c>
      <c r="L99" s="1">
        <v>170</v>
      </c>
      <c r="M99" s="1"/>
    </row>
    <row r="100" spans="1:13" x14ac:dyDescent="0.25">
      <c r="A100" s="15">
        <v>99</v>
      </c>
      <c r="B100" s="12">
        <v>203</v>
      </c>
      <c r="C100" s="12">
        <v>29</v>
      </c>
      <c r="D100" s="12">
        <v>42.649107427095103</v>
      </c>
      <c r="E100" s="12">
        <v>5.3434198480091304</v>
      </c>
      <c r="F100" t="s">
        <v>3</v>
      </c>
      <c r="G100">
        <v>19</v>
      </c>
      <c r="H100" s="1">
        <v>18</v>
      </c>
      <c r="I100" s="1">
        <v>23.7</v>
      </c>
      <c r="J100" s="1">
        <v>28</v>
      </c>
      <c r="K100" s="1">
        <v>190</v>
      </c>
      <c r="L100" s="1">
        <v>289</v>
      </c>
      <c r="M100" s="1"/>
    </row>
    <row r="101" spans="1:13" x14ac:dyDescent="0.25">
      <c r="A101" s="15">
        <v>100</v>
      </c>
      <c r="B101" s="12">
        <v>203</v>
      </c>
      <c r="C101" s="12">
        <v>31</v>
      </c>
      <c r="D101" s="12">
        <v>43.603884168579398</v>
      </c>
      <c r="E101" s="12">
        <v>3.1217760030329198</v>
      </c>
      <c r="F101" t="s">
        <v>2</v>
      </c>
      <c r="G101">
        <v>40</v>
      </c>
      <c r="H101" s="1">
        <v>25</v>
      </c>
      <c r="I101" s="1">
        <v>44</v>
      </c>
      <c r="J101" s="1">
        <v>50</v>
      </c>
      <c r="K101" s="1">
        <v>295</v>
      </c>
      <c r="L101" s="1">
        <v>500</v>
      </c>
      <c r="M101" s="1"/>
    </row>
    <row r="102" spans="1:13" x14ac:dyDescent="0.25">
      <c r="A102" s="15">
        <v>101</v>
      </c>
      <c r="B102" s="12">
        <v>203</v>
      </c>
      <c r="C102" s="12">
        <v>32</v>
      </c>
      <c r="D102" s="12">
        <v>46.614719045543502</v>
      </c>
      <c r="E102" s="12">
        <v>2.54656009256427</v>
      </c>
      <c r="F102" t="s">
        <v>2</v>
      </c>
      <c r="G102">
        <v>14</v>
      </c>
      <c r="H102" s="1">
        <v>13</v>
      </c>
      <c r="I102" s="1">
        <v>14.4</v>
      </c>
      <c r="J102" s="1">
        <v>19</v>
      </c>
      <c r="K102" s="1">
        <v>182</v>
      </c>
      <c r="L102" s="1">
        <v>216</v>
      </c>
      <c r="M102" s="1"/>
    </row>
    <row r="103" spans="1:13" x14ac:dyDescent="0.25">
      <c r="A103" s="12">
        <v>200</v>
      </c>
      <c r="B103" s="12">
        <v>208</v>
      </c>
      <c r="C103" s="12">
        <v>31</v>
      </c>
      <c r="D103" s="1">
        <v>23.1911933796395</v>
      </c>
      <c r="E103" s="1">
        <v>37.975399268844598</v>
      </c>
      <c r="F103" t="s">
        <v>3</v>
      </c>
      <c r="G103">
        <v>22</v>
      </c>
      <c r="H103" s="22">
        <f>(G103)^3/(1.849387 +0.296686* (G103))^3 + 1.3</f>
        <v>19.416885114618356</v>
      </c>
      <c r="J103" s="1"/>
      <c r="K103" s="1"/>
      <c r="L103" s="1">
        <v>356</v>
      </c>
    </row>
    <row r="104" spans="1:13" x14ac:dyDescent="0.25">
      <c r="A104" s="12">
        <v>201</v>
      </c>
      <c r="B104" s="12">
        <v>205</v>
      </c>
      <c r="C104" s="12">
        <v>30</v>
      </c>
      <c r="D104" s="1">
        <v>29.7528248732518</v>
      </c>
      <c r="E104" s="1">
        <v>29.8191383520988</v>
      </c>
      <c r="F104" t="s">
        <v>3</v>
      </c>
      <c r="G104">
        <v>17</v>
      </c>
      <c r="H104" s="22">
        <f t="shared" ref="H104:H167" si="0">(G104)^3/(1.849387 +0.296686* (G104))^3 + 1.3</f>
        <v>16.300739419956304</v>
      </c>
      <c r="J104" s="1"/>
      <c r="L104" s="1">
        <v>316</v>
      </c>
    </row>
    <row r="105" spans="1:13" x14ac:dyDescent="0.25">
      <c r="A105" s="12">
        <v>202</v>
      </c>
      <c r="B105" s="12">
        <v>201</v>
      </c>
      <c r="C105" s="12">
        <v>2</v>
      </c>
      <c r="D105" s="1">
        <v>0.548221535752342</v>
      </c>
      <c r="E105" s="1">
        <v>17.148351324478298</v>
      </c>
      <c r="F105" t="s">
        <v>3</v>
      </c>
      <c r="G105">
        <v>17</v>
      </c>
      <c r="H105" s="22">
        <f t="shared" si="0"/>
        <v>16.300739419956304</v>
      </c>
      <c r="J105" s="1"/>
      <c r="L105" s="1">
        <v>297</v>
      </c>
    </row>
    <row r="106" spans="1:13" x14ac:dyDescent="0.25">
      <c r="A106" s="12">
        <v>203</v>
      </c>
      <c r="B106" s="12">
        <v>202</v>
      </c>
      <c r="C106" s="12">
        <v>11</v>
      </c>
      <c r="D106" s="1">
        <v>20.787561788180302</v>
      </c>
      <c r="E106" s="1">
        <v>8.4648493727051104</v>
      </c>
      <c r="F106" t="s">
        <v>3</v>
      </c>
      <c r="G106">
        <v>17</v>
      </c>
      <c r="H106" s="22">
        <f t="shared" si="0"/>
        <v>16.300739419956304</v>
      </c>
      <c r="J106" s="1"/>
      <c r="L106" s="1">
        <v>237</v>
      </c>
    </row>
    <row r="107" spans="1:13" x14ac:dyDescent="0.25">
      <c r="A107" s="12">
        <v>204</v>
      </c>
      <c r="B107" s="12">
        <v>206</v>
      </c>
      <c r="C107" s="12">
        <v>25</v>
      </c>
      <c r="D107" s="1">
        <v>30.534665614805899</v>
      </c>
      <c r="E107" s="1">
        <v>28.260060081181599</v>
      </c>
      <c r="F107" t="s">
        <v>3</v>
      </c>
      <c r="G107">
        <v>17</v>
      </c>
      <c r="H107" s="22">
        <f t="shared" si="0"/>
        <v>16.300739419956304</v>
      </c>
      <c r="J107" s="1"/>
      <c r="L107" s="1">
        <v>234</v>
      </c>
    </row>
    <row r="108" spans="1:13" x14ac:dyDescent="0.25">
      <c r="A108" s="12">
        <v>205</v>
      </c>
      <c r="B108" s="12">
        <v>202</v>
      </c>
      <c r="C108" s="12">
        <v>5</v>
      </c>
      <c r="D108" s="1">
        <v>16.249735009145802</v>
      </c>
      <c r="E108" s="1">
        <v>14.1808819236514</v>
      </c>
      <c r="F108" t="s">
        <v>3</v>
      </c>
      <c r="G108">
        <v>14</v>
      </c>
      <c r="H108" s="22">
        <f t="shared" si="0"/>
        <v>13.984724240483157</v>
      </c>
      <c r="J108" s="1"/>
      <c r="L108" s="1">
        <v>227</v>
      </c>
    </row>
    <row r="109" spans="1:13" x14ac:dyDescent="0.25">
      <c r="A109" s="12">
        <v>206</v>
      </c>
      <c r="B109" s="12">
        <v>209</v>
      </c>
      <c r="C109" s="12">
        <v>52</v>
      </c>
      <c r="D109" s="1">
        <v>38.077103034965802</v>
      </c>
      <c r="E109" s="1">
        <v>39.4945087887494</v>
      </c>
      <c r="F109" t="s">
        <v>3</v>
      </c>
      <c r="G109">
        <v>12</v>
      </c>
      <c r="H109" s="22">
        <f t="shared" si="0"/>
        <v>12.215501704690279</v>
      </c>
      <c r="J109" s="1"/>
      <c r="L109" s="1">
        <v>218</v>
      </c>
    </row>
    <row r="110" spans="1:13" x14ac:dyDescent="0.25">
      <c r="A110" s="12">
        <v>207</v>
      </c>
      <c r="B110" s="12">
        <v>202</v>
      </c>
      <c r="C110" s="12">
        <v>3</v>
      </c>
      <c r="D110" s="1">
        <v>14.224729994615</v>
      </c>
      <c r="E110" s="1">
        <v>14.249107220464699</v>
      </c>
      <c r="F110" t="s">
        <v>3</v>
      </c>
      <c r="G110">
        <v>12</v>
      </c>
      <c r="H110" s="22">
        <f t="shared" si="0"/>
        <v>12.215501704690279</v>
      </c>
      <c r="J110" s="1"/>
      <c r="L110" s="1">
        <v>210</v>
      </c>
    </row>
    <row r="111" spans="1:13" x14ac:dyDescent="0.25">
      <c r="A111" s="12">
        <v>208</v>
      </c>
      <c r="B111" s="12">
        <v>201</v>
      </c>
      <c r="C111" s="12">
        <v>7</v>
      </c>
      <c r="D111" s="1">
        <v>0.463680821536535</v>
      </c>
      <c r="E111" s="1">
        <v>5.87547445707487</v>
      </c>
      <c r="F111" t="s">
        <v>3</v>
      </c>
      <c r="G111">
        <v>12</v>
      </c>
      <c r="H111" s="22">
        <f t="shared" si="0"/>
        <v>12.215501704690279</v>
      </c>
      <c r="J111" s="1"/>
      <c r="L111" s="1">
        <v>199</v>
      </c>
    </row>
    <row r="112" spans="1:13" x14ac:dyDescent="0.25">
      <c r="A112" s="12">
        <v>209</v>
      </c>
      <c r="B112" s="12">
        <v>201</v>
      </c>
      <c r="C112" s="12">
        <v>6</v>
      </c>
      <c r="D112" s="1">
        <v>2.44762196602549E-2</v>
      </c>
      <c r="E112" s="1">
        <v>10.5454208505242</v>
      </c>
      <c r="F112" t="s">
        <v>3</v>
      </c>
      <c r="G112">
        <v>12</v>
      </c>
      <c r="H112" s="22">
        <f t="shared" si="0"/>
        <v>12.215501704690279</v>
      </c>
      <c r="J112" s="1"/>
      <c r="L112" s="1">
        <v>198</v>
      </c>
    </row>
    <row r="113" spans="1:12" x14ac:dyDescent="0.25">
      <c r="A113" s="12">
        <v>210</v>
      </c>
      <c r="B113" s="12">
        <v>209</v>
      </c>
      <c r="C113" s="12">
        <v>38</v>
      </c>
      <c r="D113" s="1">
        <v>41.058586247099697</v>
      </c>
      <c r="E113" s="1">
        <v>34.068639470772403</v>
      </c>
      <c r="F113" t="s">
        <v>3</v>
      </c>
      <c r="G113">
        <v>12</v>
      </c>
      <c r="H113" s="22">
        <f t="shared" si="0"/>
        <v>12.215501704690279</v>
      </c>
      <c r="J113" s="1"/>
      <c r="L113" s="1">
        <v>187</v>
      </c>
    </row>
    <row r="114" spans="1:12" x14ac:dyDescent="0.25">
      <c r="A114" s="12">
        <v>211</v>
      </c>
      <c r="B114" s="12">
        <v>206</v>
      </c>
      <c r="C114" s="12">
        <v>24</v>
      </c>
      <c r="D114" s="1">
        <v>29.825189348769101</v>
      </c>
      <c r="E114" s="1">
        <v>25.860759468934202</v>
      </c>
      <c r="F114" t="s">
        <v>3</v>
      </c>
      <c r="G114">
        <v>12</v>
      </c>
      <c r="H114" s="22">
        <f t="shared" si="0"/>
        <v>12.215501704690279</v>
      </c>
      <c r="J114" s="1"/>
      <c r="L114" s="1">
        <v>183</v>
      </c>
    </row>
    <row r="115" spans="1:12" x14ac:dyDescent="0.25">
      <c r="A115" s="12">
        <v>212</v>
      </c>
      <c r="B115" s="12">
        <v>202</v>
      </c>
      <c r="C115" s="12">
        <v>2</v>
      </c>
      <c r="D115" s="1">
        <v>15.1013139999854</v>
      </c>
      <c r="E115" s="1">
        <v>11.7996786173965</v>
      </c>
      <c r="F115" t="s">
        <v>3</v>
      </c>
      <c r="G115">
        <v>12</v>
      </c>
      <c r="H115" s="22">
        <f t="shared" si="0"/>
        <v>12.215501704690279</v>
      </c>
      <c r="J115" s="1"/>
      <c r="L115" s="1">
        <v>182</v>
      </c>
    </row>
    <row r="116" spans="1:12" x14ac:dyDescent="0.25">
      <c r="A116" s="12">
        <v>213</v>
      </c>
      <c r="B116" s="12">
        <v>203</v>
      </c>
      <c r="C116" s="12">
        <v>34</v>
      </c>
      <c r="D116" s="1">
        <v>45.875235280681601</v>
      </c>
      <c r="E116" s="1">
        <v>5.4976893275361398</v>
      </c>
      <c r="F116" t="s">
        <v>3</v>
      </c>
      <c r="G116">
        <v>12</v>
      </c>
      <c r="H116" s="22">
        <f t="shared" si="0"/>
        <v>12.215501704690279</v>
      </c>
      <c r="J116" s="1"/>
      <c r="L116" s="1">
        <v>170</v>
      </c>
    </row>
    <row r="117" spans="1:12" x14ac:dyDescent="0.25">
      <c r="A117" s="12">
        <v>214</v>
      </c>
      <c r="B117" s="12">
        <v>205</v>
      </c>
      <c r="C117" s="12">
        <v>2</v>
      </c>
      <c r="D117" s="1">
        <v>15.006911027392899</v>
      </c>
      <c r="E117" s="1">
        <v>18.5278795714975</v>
      </c>
      <c r="F117" t="s">
        <v>3</v>
      </c>
      <c r="G117">
        <v>12</v>
      </c>
      <c r="H117" s="22">
        <f t="shared" si="0"/>
        <v>12.215501704690279</v>
      </c>
      <c r="J117" s="1"/>
      <c r="L117" s="1">
        <v>158</v>
      </c>
    </row>
    <row r="118" spans="1:12" x14ac:dyDescent="0.25">
      <c r="A118" s="12">
        <v>215</v>
      </c>
      <c r="B118" s="12">
        <v>208</v>
      </c>
      <c r="C118" s="12">
        <v>30</v>
      </c>
      <c r="D118" s="1">
        <v>20.738429922578199</v>
      </c>
      <c r="E118" s="1">
        <v>34.840809754457702</v>
      </c>
      <c r="F118" t="s">
        <v>3</v>
      </c>
      <c r="G118">
        <v>12</v>
      </c>
      <c r="H118" s="22">
        <f t="shared" si="0"/>
        <v>12.215501704690279</v>
      </c>
      <c r="J118" s="1"/>
      <c r="L118" s="1">
        <v>157</v>
      </c>
    </row>
    <row r="119" spans="1:12" x14ac:dyDescent="0.25">
      <c r="A119" s="12">
        <v>216</v>
      </c>
      <c r="B119" s="12">
        <v>205</v>
      </c>
      <c r="C119" s="12">
        <v>18</v>
      </c>
      <c r="D119" s="1">
        <v>15.1256602902693</v>
      </c>
      <c r="E119" s="1">
        <v>32.752337333133497</v>
      </c>
      <c r="F119" t="s">
        <v>3</v>
      </c>
      <c r="G119">
        <v>12</v>
      </c>
      <c r="H119" s="22">
        <f t="shared" si="0"/>
        <v>12.215501704690279</v>
      </c>
      <c r="J119" s="1"/>
      <c r="L119" s="1">
        <v>141</v>
      </c>
    </row>
    <row r="120" spans="1:12" x14ac:dyDescent="0.25">
      <c r="A120" s="12">
        <v>217</v>
      </c>
      <c r="B120" s="12">
        <v>207</v>
      </c>
      <c r="C120" s="12">
        <v>38</v>
      </c>
      <c r="D120" s="1">
        <v>7.3343153076898</v>
      </c>
      <c r="E120" s="1">
        <v>41.838224376368899</v>
      </c>
      <c r="F120" t="s">
        <v>3</v>
      </c>
      <c r="G120">
        <v>12</v>
      </c>
      <c r="H120" s="22">
        <f t="shared" si="0"/>
        <v>12.215501704690279</v>
      </c>
      <c r="J120" s="1"/>
      <c r="L120" s="1">
        <v>141</v>
      </c>
    </row>
    <row r="121" spans="1:12" x14ac:dyDescent="0.25">
      <c r="A121" s="12">
        <v>218</v>
      </c>
      <c r="B121" s="12">
        <v>205</v>
      </c>
      <c r="C121" s="12">
        <v>21</v>
      </c>
      <c r="D121" s="1">
        <v>14.8919420906571</v>
      </c>
      <c r="E121" s="1">
        <v>28.6031355058937</v>
      </c>
      <c r="F121" t="s">
        <v>3</v>
      </c>
      <c r="G121">
        <v>12</v>
      </c>
      <c r="H121" s="22">
        <f t="shared" si="0"/>
        <v>12.215501704690279</v>
      </c>
      <c r="J121" s="1"/>
      <c r="L121" s="1">
        <v>135</v>
      </c>
    </row>
    <row r="122" spans="1:12" x14ac:dyDescent="0.25">
      <c r="A122" s="12">
        <v>219</v>
      </c>
      <c r="B122" s="12">
        <v>208</v>
      </c>
      <c r="C122" s="12">
        <v>25</v>
      </c>
      <c r="D122" s="1">
        <v>27.871391819594699</v>
      </c>
      <c r="E122" s="1">
        <v>37.679692382484099</v>
      </c>
      <c r="F122" t="s">
        <v>3</v>
      </c>
      <c r="G122">
        <v>12</v>
      </c>
      <c r="H122" s="22">
        <f t="shared" si="0"/>
        <v>12.215501704690279</v>
      </c>
      <c r="J122" s="1"/>
      <c r="L122" s="1">
        <v>135</v>
      </c>
    </row>
    <row r="123" spans="1:12" x14ac:dyDescent="0.25">
      <c r="A123" s="12">
        <v>220</v>
      </c>
      <c r="B123" s="12">
        <v>204</v>
      </c>
      <c r="C123" s="12">
        <v>25</v>
      </c>
      <c r="D123" s="1">
        <v>4.9972261182644599</v>
      </c>
      <c r="E123" s="1">
        <v>29.855611384175901</v>
      </c>
      <c r="F123" t="s">
        <v>3</v>
      </c>
      <c r="G123">
        <v>12</v>
      </c>
      <c r="H123" s="22">
        <f t="shared" si="0"/>
        <v>12.215501704690279</v>
      </c>
      <c r="J123" s="1"/>
      <c r="L123" s="1">
        <v>134</v>
      </c>
    </row>
    <row r="124" spans="1:12" x14ac:dyDescent="0.25">
      <c r="A124" s="12">
        <v>221</v>
      </c>
      <c r="B124" s="12">
        <v>207</v>
      </c>
      <c r="C124" s="12">
        <v>37</v>
      </c>
      <c r="D124" s="1">
        <v>8.3436995099226294</v>
      </c>
      <c r="E124" s="1">
        <v>41.057107527054498</v>
      </c>
      <c r="F124" t="s">
        <v>3</v>
      </c>
      <c r="G124">
        <v>12</v>
      </c>
      <c r="H124" s="22">
        <f t="shared" si="0"/>
        <v>12.215501704690279</v>
      </c>
      <c r="J124" s="1"/>
      <c r="L124" s="1">
        <v>130</v>
      </c>
    </row>
    <row r="125" spans="1:12" x14ac:dyDescent="0.25">
      <c r="A125" s="12">
        <v>222</v>
      </c>
      <c r="B125" s="12">
        <v>207</v>
      </c>
      <c r="C125" s="12">
        <v>43</v>
      </c>
      <c r="D125" s="1">
        <v>5.3303836005813903</v>
      </c>
      <c r="E125" s="1">
        <v>42.561244233112497</v>
      </c>
      <c r="F125" t="s">
        <v>3</v>
      </c>
      <c r="G125">
        <v>12</v>
      </c>
      <c r="H125" s="22">
        <f t="shared" si="0"/>
        <v>12.215501704690279</v>
      </c>
      <c r="J125" s="1"/>
      <c r="L125" s="1">
        <v>129</v>
      </c>
    </row>
    <row r="126" spans="1:12" x14ac:dyDescent="0.25">
      <c r="A126" s="12">
        <v>223</v>
      </c>
      <c r="B126" s="12">
        <v>207</v>
      </c>
      <c r="C126" s="12">
        <v>34</v>
      </c>
      <c r="D126" s="1">
        <v>8.5748314962341006</v>
      </c>
      <c r="E126" s="1">
        <v>46.093999227786597</v>
      </c>
      <c r="F126" t="s">
        <v>3</v>
      </c>
      <c r="G126">
        <v>12</v>
      </c>
      <c r="H126" s="22">
        <f t="shared" si="0"/>
        <v>12.215501704690279</v>
      </c>
      <c r="J126" s="1"/>
      <c r="L126" s="1">
        <v>126</v>
      </c>
    </row>
    <row r="127" spans="1:12" x14ac:dyDescent="0.25">
      <c r="A127" s="12">
        <v>224</v>
      </c>
      <c r="B127" s="12">
        <v>209</v>
      </c>
      <c r="C127" s="12">
        <v>32</v>
      </c>
      <c r="D127" s="1">
        <v>41.739855464240897</v>
      </c>
      <c r="E127" s="1">
        <v>29.213747890749701</v>
      </c>
      <c r="F127" t="s">
        <v>3</v>
      </c>
      <c r="G127">
        <v>12</v>
      </c>
      <c r="H127" s="22">
        <f t="shared" si="0"/>
        <v>12.215501704690279</v>
      </c>
      <c r="J127" s="1"/>
      <c r="L127" s="1">
        <v>126</v>
      </c>
    </row>
    <row r="128" spans="1:12" x14ac:dyDescent="0.25">
      <c r="A128" s="12">
        <v>225</v>
      </c>
      <c r="B128" s="12">
        <v>207</v>
      </c>
      <c r="C128" s="12">
        <v>41</v>
      </c>
      <c r="D128" s="1">
        <v>8.4601347924773194</v>
      </c>
      <c r="E128" s="1">
        <v>38.211858359586699</v>
      </c>
      <c r="F128" t="s">
        <v>3</v>
      </c>
      <c r="G128">
        <v>12</v>
      </c>
      <c r="H128" s="22">
        <f t="shared" si="0"/>
        <v>12.215501704690279</v>
      </c>
      <c r="J128" s="1"/>
      <c r="L128" s="1">
        <v>123</v>
      </c>
    </row>
    <row r="129" spans="1:13" x14ac:dyDescent="0.25">
      <c r="A129" s="12">
        <v>226</v>
      </c>
      <c r="B129" s="12"/>
      <c r="C129" s="12"/>
      <c r="D129" s="1">
        <v>3.8502823933709851</v>
      </c>
      <c r="E129" s="1">
        <v>36.184808451674655</v>
      </c>
      <c r="F129" t="s">
        <v>3</v>
      </c>
      <c r="G129">
        <v>12</v>
      </c>
      <c r="H129" s="22">
        <f t="shared" si="0"/>
        <v>12.215501704690279</v>
      </c>
      <c r="J129" s="1"/>
      <c r="L129" s="1"/>
      <c r="M129">
        <v>2009</v>
      </c>
    </row>
    <row r="130" spans="1:13" x14ac:dyDescent="0.25">
      <c r="A130" s="12">
        <v>227</v>
      </c>
      <c r="D130" s="1">
        <v>19.11436396595111</v>
      </c>
      <c r="E130" s="1">
        <v>1.496430275365318</v>
      </c>
      <c r="F130" t="s">
        <v>3</v>
      </c>
      <c r="G130">
        <v>12</v>
      </c>
      <c r="H130" s="22">
        <f t="shared" si="0"/>
        <v>12.215501704690279</v>
      </c>
      <c r="J130" s="1"/>
      <c r="L130" s="1"/>
      <c r="M130">
        <v>2009</v>
      </c>
    </row>
    <row r="131" spans="1:13" x14ac:dyDescent="0.25">
      <c r="A131" s="12">
        <v>228</v>
      </c>
      <c r="D131" s="1">
        <v>40.584395010783609</v>
      </c>
      <c r="E131" s="1">
        <v>19.640810605188463</v>
      </c>
      <c r="F131" t="s">
        <v>3</v>
      </c>
      <c r="G131">
        <v>12</v>
      </c>
      <c r="H131" s="22">
        <f t="shared" si="0"/>
        <v>12.215501704690279</v>
      </c>
      <c r="J131" s="1"/>
      <c r="L131" s="1"/>
      <c r="M131">
        <v>2009</v>
      </c>
    </row>
    <row r="132" spans="1:13" x14ac:dyDescent="0.25">
      <c r="A132" s="12">
        <v>229</v>
      </c>
      <c r="D132" s="1">
        <v>43.458809407770651</v>
      </c>
      <c r="E132" s="1">
        <v>15.604340474918754</v>
      </c>
      <c r="F132" t="s">
        <v>3</v>
      </c>
      <c r="G132">
        <v>12</v>
      </c>
      <c r="H132" s="22">
        <f t="shared" si="0"/>
        <v>12.215501704690279</v>
      </c>
      <c r="J132" s="1"/>
      <c r="L132" s="1"/>
      <c r="M132">
        <v>2009</v>
      </c>
    </row>
    <row r="133" spans="1:13" x14ac:dyDescent="0.25">
      <c r="A133" s="12">
        <v>230</v>
      </c>
      <c r="D133" s="1">
        <v>23.663250705306808</v>
      </c>
      <c r="E133" s="1">
        <v>9.1661613673555635</v>
      </c>
      <c r="F133" t="s">
        <v>3</v>
      </c>
      <c r="G133">
        <v>12</v>
      </c>
      <c r="H133" s="22">
        <f t="shared" si="0"/>
        <v>12.215501704690279</v>
      </c>
      <c r="J133" s="1"/>
      <c r="L133" s="1"/>
      <c r="M133">
        <v>2009</v>
      </c>
    </row>
    <row r="134" spans="1:13" x14ac:dyDescent="0.25">
      <c r="A134" s="12">
        <v>231</v>
      </c>
      <c r="D134" s="1">
        <v>4.6653951971177223</v>
      </c>
      <c r="E134" s="1">
        <v>16.411377677073002</v>
      </c>
      <c r="F134" t="s">
        <v>3</v>
      </c>
      <c r="G134">
        <v>12</v>
      </c>
      <c r="H134" s="22">
        <f t="shared" si="0"/>
        <v>12.215501704690279</v>
      </c>
      <c r="J134" s="1"/>
      <c r="L134" s="1"/>
      <c r="M134">
        <v>2009</v>
      </c>
    </row>
    <row r="135" spans="1:13" x14ac:dyDescent="0.25">
      <c r="A135" s="12">
        <v>232</v>
      </c>
      <c r="D135" s="1">
        <v>13.943583596585713</v>
      </c>
      <c r="E135" s="1">
        <v>26.136475358645594</v>
      </c>
      <c r="F135" t="s">
        <v>3</v>
      </c>
      <c r="G135">
        <v>12</v>
      </c>
      <c r="H135" s="22">
        <f t="shared" si="0"/>
        <v>12.215501704690279</v>
      </c>
      <c r="J135" s="1"/>
      <c r="L135" s="1"/>
      <c r="M135">
        <v>2009</v>
      </c>
    </row>
    <row r="136" spans="1:13" x14ac:dyDescent="0.25">
      <c r="A136" s="12">
        <v>233</v>
      </c>
      <c r="D136" s="1">
        <v>13.622505833761567</v>
      </c>
      <c r="E136" s="1">
        <v>36.744783961006469</v>
      </c>
      <c r="F136" t="s">
        <v>3</v>
      </c>
      <c r="G136">
        <v>12</v>
      </c>
      <c r="H136" s="22">
        <f t="shared" si="0"/>
        <v>12.215501704690279</v>
      </c>
      <c r="J136" s="1"/>
      <c r="L136" s="1"/>
      <c r="M136">
        <v>2009</v>
      </c>
    </row>
    <row r="137" spans="1:13" x14ac:dyDescent="0.25">
      <c r="A137" s="12">
        <v>234</v>
      </c>
      <c r="D137" s="1">
        <v>3.4306123413979317</v>
      </c>
      <c r="E137" s="1">
        <v>41.578687499615953</v>
      </c>
      <c r="F137" t="s">
        <v>3</v>
      </c>
      <c r="G137">
        <v>12</v>
      </c>
      <c r="H137" s="22">
        <f t="shared" si="0"/>
        <v>12.215501704690279</v>
      </c>
      <c r="J137" s="1"/>
      <c r="L137" s="1"/>
      <c r="M137">
        <v>2009</v>
      </c>
    </row>
    <row r="138" spans="1:13" x14ac:dyDescent="0.25">
      <c r="A138" s="12">
        <v>235</v>
      </c>
      <c r="D138" s="1">
        <v>12.201043374164566</v>
      </c>
      <c r="E138" s="1">
        <v>22.841064541455729</v>
      </c>
      <c r="F138" t="s">
        <v>3</v>
      </c>
      <c r="G138">
        <v>12</v>
      </c>
      <c r="H138" s="22">
        <f t="shared" si="0"/>
        <v>12.215501704690279</v>
      </c>
      <c r="J138" s="1"/>
      <c r="L138" s="1"/>
      <c r="M138">
        <v>1996</v>
      </c>
    </row>
    <row r="139" spans="1:13" x14ac:dyDescent="0.25">
      <c r="A139" s="12">
        <v>236</v>
      </c>
      <c r="D139" s="1">
        <v>46.001750561845789</v>
      </c>
      <c r="E139" s="1">
        <v>26.572121264335554</v>
      </c>
      <c r="F139" t="s">
        <v>3</v>
      </c>
      <c r="G139">
        <v>12</v>
      </c>
      <c r="H139" s="22">
        <f t="shared" si="0"/>
        <v>12.215501704690279</v>
      </c>
      <c r="J139" s="1"/>
      <c r="L139" s="1"/>
      <c r="M139">
        <v>1996</v>
      </c>
    </row>
    <row r="140" spans="1:13" x14ac:dyDescent="0.25">
      <c r="A140" s="12">
        <v>237</v>
      </c>
      <c r="D140" s="1">
        <v>36.525445513455253</v>
      </c>
      <c r="E140" s="1">
        <v>34.037636665512629</v>
      </c>
      <c r="F140" t="s">
        <v>3</v>
      </c>
      <c r="G140">
        <v>12</v>
      </c>
      <c r="H140" s="22">
        <f t="shared" si="0"/>
        <v>12.215501704690279</v>
      </c>
      <c r="J140" s="1"/>
      <c r="L140" s="1"/>
      <c r="M140">
        <v>1996</v>
      </c>
    </row>
    <row r="141" spans="1:13" x14ac:dyDescent="0.25">
      <c r="A141" s="12">
        <v>238</v>
      </c>
      <c r="D141" s="1">
        <v>43.922969234484697</v>
      </c>
      <c r="E141" s="1">
        <v>21.615799618285099</v>
      </c>
      <c r="F141" t="s">
        <v>3</v>
      </c>
      <c r="G141">
        <v>12</v>
      </c>
      <c r="H141" s="22">
        <f t="shared" si="0"/>
        <v>12.215501704690279</v>
      </c>
      <c r="J141" s="1"/>
      <c r="L141" s="1"/>
      <c r="M141">
        <v>1996</v>
      </c>
    </row>
    <row r="142" spans="1:13" x14ac:dyDescent="0.25">
      <c r="A142" s="12">
        <v>239</v>
      </c>
      <c r="D142" s="1">
        <v>11.841369714429018</v>
      </c>
      <c r="E142" s="1">
        <v>46.388557415529426</v>
      </c>
      <c r="F142" t="s">
        <v>3</v>
      </c>
      <c r="G142">
        <v>12</v>
      </c>
      <c r="H142" s="22">
        <f t="shared" si="0"/>
        <v>12.215501704690279</v>
      </c>
      <c r="J142" s="1"/>
      <c r="L142" s="1"/>
      <c r="M142">
        <v>1996</v>
      </c>
    </row>
    <row r="143" spans="1:13" x14ac:dyDescent="0.25">
      <c r="A143" s="12">
        <v>240</v>
      </c>
      <c r="D143" s="1">
        <v>8.3922587745291768</v>
      </c>
      <c r="E143" s="1">
        <v>35.233876119997539</v>
      </c>
      <c r="F143" t="s">
        <v>3</v>
      </c>
      <c r="G143">
        <v>12</v>
      </c>
      <c r="H143" s="22">
        <f t="shared" si="0"/>
        <v>12.215501704690279</v>
      </c>
      <c r="J143" s="1"/>
      <c r="L143" s="1"/>
      <c r="M143">
        <v>1996</v>
      </c>
    </row>
    <row r="144" spans="1:13" x14ac:dyDescent="0.25">
      <c r="A144" s="12">
        <v>241</v>
      </c>
      <c r="D144" s="1">
        <v>40.975135726703435</v>
      </c>
      <c r="E144" s="1">
        <v>34.831069929694827</v>
      </c>
      <c r="F144" t="s">
        <v>3</v>
      </c>
      <c r="G144">
        <v>12</v>
      </c>
      <c r="H144" s="22">
        <f t="shared" si="0"/>
        <v>12.215501704690279</v>
      </c>
      <c r="J144" s="1"/>
      <c r="L144" s="1"/>
      <c r="M144">
        <v>1996</v>
      </c>
    </row>
    <row r="145" spans="1:13" x14ac:dyDescent="0.25">
      <c r="A145" s="12">
        <v>242</v>
      </c>
      <c r="D145" s="1">
        <v>28.633456955568189</v>
      </c>
      <c r="E145" s="1">
        <v>6.8315661436017585</v>
      </c>
      <c r="F145" t="s">
        <v>3</v>
      </c>
      <c r="G145">
        <v>12</v>
      </c>
      <c r="H145" s="22">
        <f t="shared" si="0"/>
        <v>12.215501704690279</v>
      </c>
      <c r="J145" s="1"/>
      <c r="L145" s="1"/>
      <c r="M145">
        <v>1996</v>
      </c>
    </row>
    <row r="146" spans="1:13" x14ac:dyDescent="0.25">
      <c r="A146" s="12">
        <v>243</v>
      </c>
      <c r="B146" s="12">
        <v>205</v>
      </c>
      <c r="C146" s="12">
        <v>4</v>
      </c>
      <c r="D146" s="1">
        <v>17.5095859263145</v>
      </c>
      <c r="E146" s="1">
        <v>13.656214727698501</v>
      </c>
      <c r="F146" t="s">
        <v>3</v>
      </c>
      <c r="G146">
        <v>11</v>
      </c>
      <c r="H146" s="22">
        <f t="shared" si="0"/>
        <v>11.257899760267959</v>
      </c>
      <c r="J146" s="1"/>
      <c r="L146" s="1">
        <v>122</v>
      </c>
    </row>
    <row r="147" spans="1:13" x14ac:dyDescent="0.25">
      <c r="A147" s="12">
        <v>244</v>
      </c>
      <c r="B147" s="12">
        <v>209</v>
      </c>
      <c r="C147" s="12">
        <v>48</v>
      </c>
      <c r="D147" s="1">
        <v>35.059610824241602</v>
      </c>
      <c r="E147" s="1">
        <v>38.410792609014401</v>
      </c>
      <c r="F147" t="s">
        <v>3</v>
      </c>
      <c r="G147">
        <v>11</v>
      </c>
      <c r="H147" s="22">
        <f t="shared" si="0"/>
        <v>11.257899760267959</v>
      </c>
      <c r="J147" s="1"/>
      <c r="L147" s="1">
        <v>122</v>
      </c>
    </row>
    <row r="148" spans="1:13" x14ac:dyDescent="0.25">
      <c r="A148" s="12">
        <v>245</v>
      </c>
      <c r="B148" s="12">
        <v>208</v>
      </c>
      <c r="C148" s="12">
        <v>28</v>
      </c>
      <c r="D148" s="1">
        <v>22.139080973925001</v>
      </c>
      <c r="E148" s="1">
        <v>32.4652305340651</v>
      </c>
      <c r="F148" t="s">
        <v>3</v>
      </c>
      <c r="G148">
        <v>11</v>
      </c>
      <c r="H148" s="22">
        <f t="shared" si="0"/>
        <v>11.257899760267959</v>
      </c>
      <c r="J148" s="1"/>
      <c r="L148" s="1">
        <v>120</v>
      </c>
    </row>
    <row r="149" spans="1:13" x14ac:dyDescent="0.25">
      <c r="A149" s="12">
        <v>246</v>
      </c>
      <c r="B149" s="12">
        <v>202</v>
      </c>
      <c r="C149" s="12">
        <v>8</v>
      </c>
      <c r="D149" s="1">
        <v>22.2620250995238</v>
      </c>
      <c r="E149" s="1">
        <v>13.1565929658165</v>
      </c>
      <c r="F149" t="s">
        <v>3</v>
      </c>
      <c r="G149">
        <v>11</v>
      </c>
      <c r="H149" s="22">
        <f t="shared" si="0"/>
        <v>11.257899760267959</v>
      </c>
      <c r="J149" s="1"/>
      <c r="L149" s="1">
        <v>116</v>
      </c>
    </row>
    <row r="150" spans="1:13" x14ac:dyDescent="0.25">
      <c r="A150" s="12">
        <v>247</v>
      </c>
      <c r="B150" s="12">
        <v>209</v>
      </c>
      <c r="C150" s="12">
        <v>25</v>
      </c>
      <c r="D150" s="1">
        <v>46.711856722152703</v>
      </c>
      <c r="E150" s="1">
        <v>29.215616398923999</v>
      </c>
      <c r="F150" t="s">
        <v>3</v>
      </c>
      <c r="G150">
        <v>11</v>
      </c>
      <c r="H150" s="22">
        <f t="shared" si="0"/>
        <v>11.257899760267959</v>
      </c>
      <c r="J150" s="1"/>
      <c r="L150" s="1">
        <v>116</v>
      </c>
    </row>
    <row r="151" spans="1:13" x14ac:dyDescent="0.25">
      <c r="A151" s="12">
        <v>248</v>
      </c>
      <c r="B151" s="12">
        <v>206</v>
      </c>
      <c r="C151" s="12">
        <v>11</v>
      </c>
      <c r="D151" s="1">
        <v>41.8091696929704</v>
      </c>
      <c r="E151" s="1">
        <v>7.8970456238019304</v>
      </c>
      <c r="F151" t="s">
        <v>3</v>
      </c>
      <c r="G151">
        <v>11</v>
      </c>
      <c r="H151" s="22">
        <f t="shared" si="0"/>
        <v>11.257899760267959</v>
      </c>
      <c r="J151" s="1"/>
      <c r="L151" s="1">
        <v>113</v>
      </c>
    </row>
    <row r="152" spans="1:13" x14ac:dyDescent="0.25">
      <c r="A152" s="12">
        <v>249</v>
      </c>
      <c r="B152" s="12">
        <v>209</v>
      </c>
      <c r="C152" s="12">
        <v>47</v>
      </c>
      <c r="D152" s="1">
        <v>32.680096599879398</v>
      </c>
      <c r="E152" s="1">
        <v>33.566134514158001</v>
      </c>
      <c r="F152" t="s">
        <v>3</v>
      </c>
      <c r="G152">
        <v>10</v>
      </c>
      <c r="H152" s="22">
        <f t="shared" si="0"/>
        <v>10.251045103244765</v>
      </c>
      <c r="J152" s="1"/>
      <c r="L152" s="1">
        <v>111</v>
      </c>
    </row>
    <row r="153" spans="1:13" x14ac:dyDescent="0.25">
      <c r="A153" s="12">
        <v>250</v>
      </c>
      <c r="B153" s="12">
        <v>206</v>
      </c>
      <c r="C153" s="12">
        <v>36</v>
      </c>
      <c r="D153" s="1">
        <v>41.057961348670602</v>
      </c>
      <c r="E153" s="1">
        <v>27.168480080620501</v>
      </c>
      <c r="F153" t="s">
        <v>3</v>
      </c>
      <c r="G153">
        <v>10</v>
      </c>
      <c r="H153" s="22">
        <f t="shared" si="0"/>
        <v>10.251045103244765</v>
      </c>
      <c r="J153" s="1"/>
      <c r="L153" s="1">
        <v>108</v>
      </c>
    </row>
    <row r="154" spans="1:13" x14ac:dyDescent="0.25">
      <c r="A154" s="12">
        <v>251</v>
      </c>
      <c r="B154" s="12">
        <v>209</v>
      </c>
      <c r="C154" s="12">
        <v>50</v>
      </c>
      <c r="D154" s="1">
        <v>34.977613013534501</v>
      </c>
      <c r="E154" s="1">
        <v>40.494389585168697</v>
      </c>
      <c r="F154" t="s">
        <v>3</v>
      </c>
      <c r="G154">
        <v>10</v>
      </c>
      <c r="H154" s="22">
        <f t="shared" si="0"/>
        <v>10.251045103244765</v>
      </c>
      <c r="J154" s="1"/>
      <c r="L154" s="1">
        <v>107</v>
      </c>
    </row>
    <row r="155" spans="1:13" x14ac:dyDescent="0.25">
      <c r="A155" s="12">
        <v>252</v>
      </c>
      <c r="B155" s="12">
        <v>203</v>
      </c>
      <c r="C155" s="12">
        <v>30</v>
      </c>
      <c r="D155" s="1">
        <v>43.110690817270502</v>
      </c>
      <c r="E155" s="1">
        <v>3.7415020055733099</v>
      </c>
      <c r="F155" t="s">
        <v>3</v>
      </c>
      <c r="G155">
        <v>9</v>
      </c>
      <c r="H155" s="22">
        <f t="shared" si="0"/>
        <v>9.196575119605253</v>
      </c>
      <c r="J155" s="1"/>
      <c r="L155" s="1">
        <v>102</v>
      </c>
    </row>
    <row r="156" spans="1:13" x14ac:dyDescent="0.25">
      <c r="A156" s="12">
        <v>253</v>
      </c>
      <c r="B156" s="12">
        <v>206</v>
      </c>
      <c r="C156" s="12">
        <v>12</v>
      </c>
      <c r="D156" s="1">
        <v>42.905204415006502</v>
      </c>
      <c r="E156" s="1">
        <v>12.560650226262499</v>
      </c>
      <c r="F156" t="s">
        <v>3</v>
      </c>
      <c r="G156">
        <v>9</v>
      </c>
      <c r="H156" s="22">
        <f t="shared" si="0"/>
        <v>9.196575119605253</v>
      </c>
      <c r="J156" s="1"/>
      <c r="L156" s="1">
        <v>102</v>
      </c>
    </row>
    <row r="157" spans="1:13" x14ac:dyDescent="0.25">
      <c r="A157" s="12">
        <v>254</v>
      </c>
      <c r="B157" s="12">
        <v>206</v>
      </c>
      <c r="C157" s="12">
        <v>13</v>
      </c>
      <c r="D157" s="1">
        <v>41.101865103652699</v>
      </c>
      <c r="E157" s="1">
        <v>13.9549842350731</v>
      </c>
      <c r="F157" t="s">
        <v>3</v>
      </c>
      <c r="G157">
        <v>9</v>
      </c>
      <c r="H157" s="22">
        <f t="shared" si="0"/>
        <v>9.196575119605253</v>
      </c>
      <c r="J157" s="1"/>
      <c r="L157" s="1">
        <v>102</v>
      </c>
    </row>
    <row r="158" spans="1:13" x14ac:dyDescent="0.25">
      <c r="A158" s="12">
        <v>255</v>
      </c>
      <c r="B158" s="12">
        <v>209</v>
      </c>
      <c r="C158" s="12">
        <v>37</v>
      </c>
      <c r="D158" s="1">
        <v>38.369363699296301</v>
      </c>
      <c r="E158" s="1">
        <v>32.365618012192002</v>
      </c>
      <c r="F158" t="s">
        <v>3</v>
      </c>
      <c r="G158">
        <v>9</v>
      </c>
      <c r="H158" s="22">
        <f t="shared" si="0"/>
        <v>9.196575119605253</v>
      </c>
      <c r="J158" s="1"/>
      <c r="L158" s="1">
        <v>99</v>
      </c>
    </row>
    <row r="159" spans="1:13" x14ac:dyDescent="0.25">
      <c r="A159" s="12">
        <v>256</v>
      </c>
      <c r="B159" s="12">
        <v>209</v>
      </c>
      <c r="C159" s="12">
        <v>43</v>
      </c>
      <c r="D159" s="1">
        <v>37.9683273985029</v>
      </c>
      <c r="E159" s="1">
        <v>32.982683556073702</v>
      </c>
      <c r="F159" t="s">
        <v>3</v>
      </c>
      <c r="G159">
        <v>9</v>
      </c>
      <c r="H159" s="22">
        <f t="shared" si="0"/>
        <v>9.196575119605253</v>
      </c>
      <c r="J159" s="1"/>
      <c r="L159" s="1">
        <v>99</v>
      </c>
    </row>
    <row r="160" spans="1:13" x14ac:dyDescent="0.25">
      <c r="A160" s="12">
        <v>257</v>
      </c>
      <c r="B160" s="12">
        <v>208</v>
      </c>
      <c r="C160" s="12">
        <v>19</v>
      </c>
      <c r="D160" s="1">
        <v>31.4627325887792</v>
      </c>
      <c r="E160" s="1">
        <v>41.238241451921503</v>
      </c>
      <c r="F160" t="s">
        <v>3</v>
      </c>
      <c r="G160">
        <v>9</v>
      </c>
      <c r="H160" s="22">
        <f t="shared" si="0"/>
        <v>9.196575119605253</v>
      </c>
      <c r="J160" s="1"/>
      <c r="L160" s="1">
        <v>98</v>
      </c>
    </row>
    <row r="161" spans="1:13" x14ac:dyDescent="0.25">
      <c r="A161" s="12">
        <v>258</v>
      </c>
      <c r="B161" s="12">
        <v>209</v>
      </c>
      <c r="C161" s="12">
        <v>23</v>
      </c>
      <c r="D161" s="1">
        <v>49.157424566609201</v>
      </c>
      <c r="E161" s="1">
        <v>27.628040284792601</v>
      </c>
      <c r="F161" t="s">
        <v>3</v>
      </c>
      <c r="G161">
        <v>9</v>
      </c>
      <c r="H161" s="22">
        <f t="shared" si="0"/>
        <v>9.196575119605253</v>
      </c>
      <c r="J161" s="1"/>
      <c r="L161" s="1">
        <v>98</v>
      </c>
    </row>
    <row r="162" spans="1:13" x14ac:dyDescent="0.25">
      <c r="A162" s="12">
        <v>259</v>
      </c>
      <c r="B162" s="12">
        <v>209</v>
      </c>
      <c r="C162" s="12">
        <v>49</v>
      </c>
      <c r="D162" s="1">
        <v>36.387148759378803</v>
      </c>
      <c r="E162" s="1">
        <v>36.8478968892776</v>
      </c>
      <c r="F162" t="s">
        <v>3</v>
      </c>
      <c r="G162">
        <v>9</v>
      </c>
      <c r="H162" s="22">
        <f t="shared" si="0"/>
        <v>9.196575119605253</v>
      </c>
      <c r="J162" s="1"/>
      <c r="L162" s="1">
        <v>96</v>
      </c>
    </row>
    <row r="163" spans="1:13" x14ac:dyDescent="0.25">
      <c r="A163" s="12">
        <v>260</v>
      </c>
      <c r="B163" s="12">
        <v>207</v>
      </c>
      <c r="C163" s="12">
        <v>36</v>
      </c>
      <c r="D163" s="1">
        <v>9.24448131486111</v>
      </c>
      <c r="E163" s="1">
        <v>41.438017148739</v>
      </c>
      <c r="F163" t="s">
        <v>3</v>
      </c>
      <c r="G163">
        <v>9</v>
      </c>
      <c r="H163" s="22">
        <f t="shared" si="0"/>
        <v>9.196575119605253</v>
      </c>
      <c r="J163" s="1"/>
      <c r="L163" s="1"/>
      <c r="M163">
        <v>2009</v>
      </c>
    </row>
    <row r="164" spans="1:13" x14ac:dyDescent="0.25">
      <c r="A164" s="12">
        <v>261</v>
      </c>
      <c r="B164" s="12">
        <v>209</v>
      </c>
      <c r="C164" s="12">
        <v>4</v>
      </c>
      <c r="D164" s="1">
        <v>47.389395110058501</v>
      </c>
      <c r="E164" s="1">
        <v>43.814580120123999</v>
      </c>
      <c r="F164" t="s">
        <v>3</v>
      </c>
      <c r="G164">
        <v>8</v>
      </c>
      <c r="H164" s="22">
        <f t="shared" si="0"/>
        <v>8.0990037760684128</v>
      </c>
      <c r="J164" s="1"/>
      <c r="L164" s="1">
        <v>94</v>
      </c>
    </row>
    <row r="165" spans="1:13" x14ac:dyDescent="0.25">
      <c r="A165" s="12">
        <v>262</v>
      </c>
      <c r="B165" s="12">
        <v>209</v>
      </c>
      <c r="C165" s="12">
        <v>41</v>
      </c>
      <c r="D165" s="1">
        <v>42.481387163558701</v>
      </c>
      <c r="E165" s="1">
        <v>38.474321886939499</v>
      </c>
      <c r="F165" t="s">
        <v>3</v>
      </c>
      <c r="G165">
        <v>8</v>
      </c>
      <c r="H165" s="22">
        <f t="shared" si="0"/>
        <v>8.0990037760684128</v>
      </c>
      <c r="J165" s="1"/>
      <c r="L165" s="1">
        <v>94</v>
      </c>
    </row>
    <row r="166" spans="1:13" x14ac:dyDescent="0.25">
      <c r="A166" s="12">
        <v>263</v>
      </c>
      <c r="B166" s="12">
        <v>205</v>
      </c>
      <c r="C166" s="12">
        <v>7</v>
      </c>
      <c r="D166" s="1">
        <v>13.6010628009918</v>
      </c>
      <c r="E166" s="1">
        <v>16.9646806832158</v>
      </c>
      <c r="F166" t="s">
        <v>3</v>
      </c>
      <c r="G166">
        <v>8</v>
      </c>
      <c r="H166" s="22">
        <f t="shared" si="0"/>
        <v>8.0990037760684128</v>
      </c>
      <c r="J166" s="1"/>
      <c r="L166" s="1">
        <v>92</v>
      </c>
    </row>
    <row r="167" spans="1:13" x14ac:dyDescent="0.25">
      <c r="A167" s="12">
        <v>264</v>
      </c>
      <c r="B167" s="12">
        <v>202</v>
      </c>
      <c r="C167" s="12">
        <v>1</v>
      </c>
      <c r="D167" s="1">
        <v>12.8356426577639</v>
      </c>
      <c r="E167" s="1">
        <v>11.650235086134201</v>
      </c>
      <c r="F167" t="s">
        <v>3</v>
      </c>
      <c r="G167">
        <v>8</v>
      </c>
      <c r="H167" s="22">
        <f t="shared" si="0"/>
        <v>8.0990037760684128</v>
      </c>
      <c r="J167" s="1"/>
      <c r="L167" s="1">
        <v>91</v>
      </c>
    </row>
    <row r="168" spans="1:13" x14ac:dyDescent="0.25">
      <c r="A168" s="12">
        <v>265</v>
      </c>
      <c r="B168" s="12">
        <v>209</v>
      </c>
      <c r="C168" s="12">
        <v>53</v>
      </c>
      <c r="D168" s="1">
        <v>39.428659343389398</v>
      </c>
      <c r="E168" s="1">
        <v>39.740873447660299</v>
      </c>
      <c r="F168" t="s">
        <v>3</v>
      </c>
      <c r="G168">
        <v>8</v>
      </c>
      <c r="H168" s="22">
        <f t="shared" ref="H168:H223" si="1">(G168)^3/(1.849387 +0.296686* (G168))^3 + 1.3</f>
        <v>8.0990037760684128</v>
      </c>
      <c r="J168" s="1"/>
      <c r="L168" s="1">
        <v>90</v>
      </c>
    </row>
    <row r="169" spans="1:13" x14ac:dyDescent="0.25">
      <c r="A169" s="12">
        <v>266</v>
      </c>
      <c r="B169" s="12">
        <v>208</v>
      </c>
      <c r="C169" s="12">
        <v>20</v>
      </c>
      <c r="D169" s="1">
        <v>31.122348558291598</v>
      </c>
      <c r="E169" s="1">
        <v>40.911685619346102</v>
      </c>
      <c r="F169" t="s">
        <v>3</v>
      </c>
      <c r="G169">
        <v>8</v>
      </c>
      <c r="H169" s="22">
        <f t="shared" si="1"/>
        <v>8.0990037760684128</v>
      </c>
      <c r="J169" s="1"/>
      <c r="L169" s="1">
        <v>87</v>
      </c>
    </row>
    <row r="170" spans="1:13" x14ac:dyDescent="0.25">
      <c r="A170" s="12">
        <v>267</v>
      </c>
      <c r="B170" s="12">
        <v>209</v>
      </c>
      <c r="C170" s="12">
        <v>29</v>
      </c>
      <c r="D170" s="1">
        <v>47.957273104319597</v>
      </c>
      <c r="E170" s="1">
        <v>33.490781662984503</v>
      </c>
      <c r="F170" t="s">
        <v>3</v>
      </c>
      <c r="G170">
        <v>8</v>
      </c>
      <c r="H170" s="22">
        <f t="shared" si="1"/>
        <v>8.0990037760684128</v>
      </c>
      <c r="J170" s="1"/>
      <c r="L170" s="1">
        <v>85</v>
      </c>
    </row>
    <row r="171" spans="1:13" x14ac:dyDescent="0.25">
      <c r="A171" s="12">
        <v>268</v>
      </c>
      <c r="D171" s="1">
        <v>42.475757700143205</v>
      </c>
      <c r="E171" s="1">
        <v>40.460594591383341</v>
      </c>
      <c r="F171" t="s">
        <v>3</v>
      </c>
      <c r="G171">
        <v>8</v>
      </c>
      <c r="H171" s="22">
        <f t="shared" si="1"/>
        <v>8.0990037760684128</v>
      </c>
      <c r="J171" s="1"/>
      <c r="L171" s="1"/>
      <c r="M171">
        <v>2009</v>
      </c>
    </row>
    <row r="172" spans="1:13" x14ac:dyDescent="0.25">
      <c r="A172" s="12">
        <v>269</v>
      </c>
      <c r="D172" s="1">
        <v>24.473337652530201</v>
      </c>
      <c r="E172" s="1">
        <v>43.287199034781295</v>
      </c>
      <c r="F172" t="s">
        <v>3</v>
      </c>
      <c r="G172">
        <v>8</v>
      </c>
      <c r="H172" s="22">
        <f t="shared" si="1"/>
        <v>8.0990037760684128</v>
      </c>
      <c r="J172" s="1"/>
      <c r="L172" s="1"/>
      <c r="M172">
        <v>2009</v>
      </c>
    </row>
    <row r="173" spans="1:13" x14ac:dyDescent="0.25">
      <c r="A173" s="12">
        <v>270</v>
      </c>
      <c r="D173" s="1">
        <v>20.147059599624111</v>
      </c>
      <c r="E173" s="1">
        <v>30.504803543469038</v>
      </c>
      <c r="F173" t="s">
        <v>3</v>
      </c>
      <c r="G173">
        <v>8</v>
      </c>
      <c r="H173" s="22">
        <f t="shared" si="1"/>
        <v>8.0990037760684128</v>
      </c>
      <c r="J173" s="1"/>
      <c r="L173" s="1"/>
      <c r="M173">
        <v>2009</v>
      </c>
    </row>
    <row r="174" spans="1:13" x14ac:dyDescent="0.25">
      <c r="A174" s="12">
        <v>271</v>
      </c>
      <c r="D174" s="1">
        <v>46.875906006835201</v>
      </c>
      <c r="E174" s="1">
        <v>38.265903313015208</v>
      </c>
      <c r="F174" t="s">
        <v>3</v>
      </c>
      <c r="G174">
        <v>8</v>
      </c>
      <c r="H174" s="22">
        <f t="shared" si="1"/>
        <v>8.0990037760684128</v>
      </c>
      <c r="J174" s="1"/>
      <c r="L174" s="1"/>
      <c r="M174">
        <v>2009</v>
      </c>
    </row>
    <row r="175" spans="1:13" x14ac:dyDescent="0.25">
      <c r="A175" s="12">
        <v>272</v>
      </c>
      <c r="D175" s="1">
        <v>4.1962802643497499</v>
      </c>
      <c r="E175" s="1">
        <v>41.409549679842733</v>
      </c>
      <c r="F175" t="s">
        <v>3</v>
      </c>
      <c r="G175">
        <v>8</v>
      </c>
      <c r="H175" s="22">
        <f t="shared" si="1"/>
        <v>8.0990037760684128</v>
      </c>
      <c r="J175" s="1"/>
      <c r="L175" s="1"/>
      <c r="M175">
        <v>2009</v>
      </c>
    </row>
    <row r="176" spans="1:13" x14ac:dyDescent="0.25">
      <c r="A176" s="12">
        <v>273</v>
      </c>
      <c r="D176" s="1">
        <v>14.925017254563771</v>
      </c>
      <c r="E176" s="1">
        <v>43.824138262796161</v>
      </c>
      <c r="F176" t="s">
        <v>3</v>
      </c>
      <c r="G176">
        <v>8</v>
      </c>
      <c r="H176" s="22">
        <f t="shared" si="1"/>
        <v>8.0990037760684128</v>
      </c>
      <c r="J176" s="1"/>
      <c r="L176" s="1"/>
      <c r="M176">
        <v>2009</v>
      </c>
    </row>
    <row r="177" spans="1:13" x14ac:dyDescent="0.25">
      <c r="A177" s="12">
        <v>274</v>
      </c>
      <c r="D177" s="1">
        <v>12.049444937853965</v>
      </c>
      <c r="E177" s="1">
        <v>30.25699646131298</v>
      </c>
      <c r="F177" t="s">
        <v>3</v>
      </c>
      <c r="G177">
        <v>8</v>
      </c>
      <c r="H177" s="22">
        <f t="shared" si="1"/>
        <v>8.0990037760684128</v>
      </c>
      <c r="J177" s="1"/>
      <c r="L177" s="1"/>
      <c r="M177">
        <v>2009</v>
      </c>
    </row>
    <row r="178" spans="1:13" x14ac:dyDescent="0.25">
      <c r="A178" s="12">
        <v>275</v>
      </c>
      <c r="D178" s="1">
        <v>37.939093838073582</v>
      </c>
      <c r="E178" s="1">
        <v>46.53755950422444</v>
      </c>
      <c r="F178" t="s">
        <v>3</v>
      </c>
      <c r="G178">
        <v>8</v>
      </c>
      <c r="H178" s="22">
        <f t="shared" si="1"/>
        <v>8.0990037760684128</v>
      </c>
      <c r="J178" s="1"/>
      <c r="L178" s="1"/>
      <c r="M178">
        <v>2009</v>
      </c>
    </row>
    <row r="179" spans="1:13" x14ac:dyDescent="0.25">
      <c r="A179" s="12">
        <v>276</v>
      </c>
      <c r="D179" s="1">
        <v>13.567895688595094</v>
      </c>
      <c r="E179" s="1">
        <v>22.768602369233037</v>
      </c>
      <c r="F179" t="s">
        <v>3</v>
      </c>
      <c r="G179">
        <v>8</v>
      </c>
      <c r="H179" s="22">
        <f t="shared" si="1"/>
        <v>8.0990037760684128</v>
      </c>
      <c r="J179" s="1"/>
      <c r="L179" s="1"/>
      <c r="M179">
        <v>2009</v>
      </c>
    </row>
    <row r="180" spans="1:13" x14ac:dyDescent="0.25">
      <c r="A180" s="12">
        <v>277</v>
      </c>
      <c r="D180" s="1">
        <v>31.505692236292209</v>
      </c>
      <c r="E180" s="1">
        <v>6.2662663377188732</v>
      </c>
      <c r="F180" s="1" t="s">
        <v>3</v>
      </c>
      <c r="G180">
        <v>8</v>
      </c>
      <c r="H180" s="22">
        <f t="shared" si="1"/>
        <v>8.0990037760684128</v>
      </c>
      <c r="J180" s="1"/>
      <c r="L180" s="1"/>
      <c r="M180">
        <v>1996</v>
      </c>
    </row>
    <row r="181" spans="1:13" x14ac:dyDescent="0.25">
      <c r="A181" s="12">
        <v>278</v>
      </c>
      <c r="D181" s="1">
        <v>46.467965231551297</v>
      </c>
      <c r="E181" s="1">
        <v>43.089402114752772</v>
      </c>
      <c r="F181" t="s">
        <v>3</v>
      </c>
      <c r="G181">
        <v>8</v>
      </c>
      <c r="H181" s="22">
        <f t="shared" si="1"/>
        <v>8.0990037760684128</v>
      </c>
      <c r="J181" s="1"/>
      <c r="L181" s="1"/>
      <c r="M181">
        <v>1996</v>
      </c>
    </row>
    <row r="182" spans="1:13" x14ac:dyDescent="0.25">
      <c r="A182" s="12">
        <v>279</v>
      </c>
      <c r="D182" s="1">
        <v>24.654481281534014</v>
      </c>
      <c r="E182" s="1">
        <v>7.2149839554245592</v>
      </c>
      <c r="F182" t="s">
        <v>3</v>
      </c>
      <c r="G182">
        <v>8</v>
      </c>
      <c r="H182" s="22">
        <f t="shared" si="1"/>
        <v>8.0990037760684128</v>
      </c>
      <c r="J182" s="1"/>
      <c r="L182" s="1"/>
      <c r="M182">
        <v>1996</v>
      </c>
    </row>
    <row r="183" spans="1:13" x14ac:dyDescent="0.25">
      <c r="A183" s="12">
        <v>280</v>
      </c>
      <c r="D183" s="1">
        <v>35.371689016427119</v>
      </c>
      <c r="E183" s="1">
        <v>35.74088859562336</v>
      </c>
      <c r="F183" t="s">
        <v>3</v>
      </c>
      <c r="G183">
        <v>8</v>
      </c>
      <c r="H183" s="22">
        <f t="shared" si="1"/>
        <v>8.0990037760684128</v>
      </c>
      <c r="J183" s="1"/>
      <c r="L183" s="1"/>
      <c r="M183">
        <v>1996</v>
      </c>
    </row>
    <row r="184" spans="1:13" x14ac:dyDescent="0.25">
      <c r="A184" s="12">
        <v>281</v>
      </c>
      <c r="D184" s="1">
        <v>13.60007809602768</v>
      </c>
      <c r="E184" s="1">
        <v>12.9438292952675</v>
      </c>
      <c r="F184" t="s">
        <v>3</v>
      </c>
      <c r="G184">
        <v>8</v>
      </c>
      <c r="H184" s="22">
        <f t="shared" si="1"/>
        <v>8.0990037760684128</v>
      </c>
      <c r="J184" s="1"/>
      <c r="L184" s="1"/>
      <c r="M184">
        <v>1996</v>
      </c>
    </row>
    <row r="185" spans="1:13" x14ac:dyDescent="0.25">
      <c r="A185" s="12">
        <v>282</v>
      </c>
      <c r="D185" s="1">
        <v>7.6796278784044496</v>
      </c>
      <c r="E185" s="1">
        <v>30.80481975244604</v>
      </c>
      <c r="F185" t="s">
        <v>3</v>
      </c>
      <c r="G185">
        <v>8</v>
      </c>
      <c r="H185" s="22">
        <f t="shared" si="1"/>
        <v>8.0990037760684128</v>
      </c>
      <c r="J185" s="1"/>
      <c r="L185" s="1"/>
      <c r="M185">
        <v>1996</v>
      </c>
    </row>
    <row r="186" spans="1:13" x14ac:dyDescent="0.25">
      <c r="A186" s="12">
        <v>283</v>
      </c>
      <c r="D186" s="1">
        <v>42.065996686934191</v>
      </c>
      <c r="E186" s="1">
        <v>12.046608855702285</v>
      </c>
      <c r="F186" t="s">
        <v>3</v>
      </c>
      <c r="G186">
        <v>8</v>
      </c>
      <c r="H186" s="22">
        <f t="shared" si="1"/>
        <v>8.0990037760684128</v>
      </c>
      <c r="J186" s="1"/>
      <c r="L186" s="1"/>
      <c r="M186">
        <v>1996</v>
      </c>
    </row>
    <row r="187" spans="1:13" x14ac:dyDescent="0.25">
      <c r="A187" s="12">
        <v>284</v>
      </c>
      <c r="D187" s="1">
        <v>27.390621343605133</v>
      </c>
      <c r="E187" s="1">
        <v>13.705704919136503</v>
      </c>
      <c r="F187" t="s">
        <v>3</v>
      </c>
      <c r="G187">
        <v>8</v>
      </c>
      <c r="H187" s="22">
        <f t="shared" si="1"/>
        <v>8.0990037760684128</v>
      </c>
      <c r="J187" s="1"/>
      <c r="L187" s="1"/>
      <c r="M187">
        <v>1996</v>
      </c>
    </row>
    <row r="188" spans="1:13" x14ac:dyDescent="0.25">
      <c r="A188" s="12">
        <v>285</v>
      </c>
      <c r="D188" s="1">
        <v>43.240928568587869</v>
      </c>
      <c r="E188" s="1">
        <v>40.739607355084026</v>
      </c>
      <c r="F188" t="s">
        <v>3</v>
      </c>
      <c r="G188">
        <v>8</v>
      </c>
      <c r="H188" s="22">
        <f t="shared" si="1"/>
        <v>8.0990037760684128</v>
      </c>
      <c r="J188" s="1"/>
      <c r="L188" s="1"/>
      <c r="M188">
        <v>1996</v>
      </c>
    </row>
    <row r="189" spans="1:13" x14ac:dyDescent="0.25">
      <c r="A189" s="12">
        <v>286</v>
      </c>
      <c r="B189">
        <v>207</v>
      </c>
      <c r="C189">
        <v>33</v>
      </c>
      <c r="D189" s="1">
        <v>10.8374649658941</v>
      </c>
      <c r="E189" s="1">
        <v>47.904824946063798</v>
      </c>
      <c r="F189" t="s">
        <v>3</v>
      </c>
      <c r="G189">
        <v>7</v>
      </c>
      <c r="H189" s="22">
        <f t="shared" si="1"/>
        <v>6.9673562619871845</v>
      </c>
      <c r="J189" s="1"/>
      <c r="L189" s="1"/>
      <c r="M189">
        <v>2009</v>
      </c>
    </row>
    <row r="190" spans="1:13" x14ac:dyDescent="0.25">
      <c r="A190" s="12">
        <v>287</v>
      </c>
      <c r="B190">
        <v>207</v>
      </c>
      <c r="C190">
        <v>32</v>
      </c>
      <c r="D190" s="1">
        <v>10.8489791834846</v>
      </c>
      <c r="E190" s="1">
        <v>47.6646845229916</v>
      </c>
      <c r="F190" t="s">
        <v>3</v>
      </c>
      <c r="G190">
        <v>7</v>
      </c>
      <c r="H190" s="22">
        <f t="shared" si="1"/>
        <v>6.9673562619871845</v>
      </c>
      <c r="J190" s="1"/>
      <c r="L190" s="1"/>
      <c r="M190">
        <v>2009</v>
      </c>
    </row>
    <row r="191" spans="1:13" x14ac:dyDescent="0.25">
      <c r="A191" s="12">
        <v>288</v>
      </c>
      <c r="B191" s="12">
        <v>202</v>
      </c>
      <c r="C191" s="12">
        <v>13</v>
      </c>
      <c r="D191" s="1">
        <v>23.141814029511</v>
      </c>
      <c r="E191" s="1">
        <v>7.2097810940089104</v>
      </c>
      <c r="F191" t="s">
        <v>3</v>
      </c>
      <c r="G191">
        <v>7</v>
      </c>
      <c r="H191" s="22">
        <f t="shared" si="1"/>
        <v>6.9673562619871845</v>
      </c>
      <c r="J191" s="1"/>
      <c r="L191" s="1">
        <v>81</v>
      </c>
    </row>
    <row r="192" spans="1:13" x14ac:dyDescent="0.25">
      <c r="A192" s="12">
        <v>289</v>
      </c>
      <c r="B192" s="12">
        <v>206</v>
      </c>
      <c r="C192" s="12">
        <v>20</v>
      </c>
      <c r="D192" s="1">
        <v>29.395345849103599</v>
      </c>
      <c r="E192" s="1">
        <v>18.037631286052701</v>
      </c>
      <c r="F192" t="s">
        <v>3</v>
      </c>
      <c r="G192">
        <v>7</v>
      </c>
      <c r="H192" s="22">
        <f t="shared" si="1"/>
        <v>6.9673562619871845</v>
      </c>
      <c r="J192" s="1"/>
      <c r="L192" s="1">
        <v>81</v>
      </c>
    </row>
    <row r="193" spans="1:13" x14ac:dyDescent="0.25">
      <c r="A193" s="12">
        <v>290</v>
      </c>
      <c r="B193" s="12">
        <v>204</v>
      </c>
      <c r="C193" s="12">
        <v>24</v>
      </c>
      <c r="D193" s="1">
        <v>3.0643719671360898</v>
      </c>
      <c r="E193" s="1">
        <v>36.5739500799002</v>
      </c>
      <c r="F193" t="s">
        <v>3</v>
      </c>
      <c r="G193">
        <v>7</v>
      </c>
      <c r="H193" s="22">
        <f t="shared" si="1"/>
        <v>6.9673562619871845</v>
      </c>
      <c r="J193" s="1"/>
      <c r="L193" s="1">
        <v>79</v>
      </c>
    </row>
    <row r="194" spans="1:13" x14ac:dyDescent="0.25">
      <c r="A194" s="12">
        <v>291</v>
      </c>
      <c r="B194" s="12">
        <v>204</v>
      </c>
      <c r="C194" s="12">
        <v>31</v>
      </c>
      <c r="D194" s="1">
        <v>6.4243642010484701</v>
      </c>
      <c r="E194" s="1">
        <v>25.503292819012302</v>
      </c>
      <c r="F194" t="s">
        <v>3</v>
      </c>
      <c r="G194">
        <v>7</v>
      </c>
      <c r="H194" s="22">
        <f t="shared" si="1"/>
        <v>6.9673562619871845</v>
      </c>
      <c r="J194" s="1"/>
      <c r="L194" s="1">
        <v>79</v>
      </c>
    </row>
    <row r="195" spans="1:13" x14ac:dyDescent="0.25">
      <c r="A195" s="12">
        <v>292</v>
      </c>
      <c r="B195" s="12">
        <v>203</v>
      </c>
      <c r="C195" s="12">
        <v>25</v>
      </c>
      <c r="D195" s="1">
        <v>27.0883755265403</v>
      </c>
      <c r="E195" s="1">
        <v>10.255672154136599</v>
      </c>
      <c r="F195" t="s">
        <v>3</v>
      </c>
      <c r="G195">
        <v>7</v>
      </c>
      <c r="H195" s="22">
        <f t="shared" si="1"/>
        <v>6.9673562619871845</v>
      </c>
      <c r="J195" s="1"/>
      <c r="L195" s="1">
        <v>78</v>
      </c>
    </row>
    <row r="196" spans="1:13" x14ac:dyDescent="0.25">
      <c r="A196" s="12">
        <v>293</v>
      </c>
      <c r="B196" s="12">
        <v>206</v>
      </c>
      <c r="C196" s="12">
        <v>2</v>
      </c>
      <c r="D196" s="1">
        <v>41.0965998703537</v>
      </c>
      <c r="E196" s="1">
        <v>18.546211987790102</v>
      </c>
      <c r="F196" t="s">
        <v>3</v>
      </c>
      <c r="G196">
        <v>7</v>
      </c>
      <c r="H196" s="22">
        <f t="shared" si="1"/>
        <v>6.9673562619871845</v>
      </c>
      <c r="J196" s="1"/>
      <c r="L196" s="1">
        <v>78</v>
      </c>
    </row>
    <row r="197" spans="1:13" x14ac:dyDescent="0.25">
      <c r="A197" s="12">
        <v>294</v>
      </c>
      <c r="B197" s="12">
        <v>205</v>
      </c>
      <c r="C197" s="12">
        <v>8</v>
      </c>
      <c r="D197" s="1">
        <v>11.1636433845668</v>
      </c>
      <c r="E197" s="1">
        <v>16.992726867169299</v>
      </c>
      <c r="F197" t="s">
        <v>3</v>
      </c>
      <c r="G197">
        <v>7</v>
      </c>
      <c r="H197" s="22">
        <f t="shared" si="1"/>
        <v>6.9673562619871845</v>
      </c>
      <c r="J197" s="1"/>
      <c r="L197" s="1">
        <v>77</v>
      </c>
    </row>
    <row r="198" spans="1:13" x14ac:dyDescent="0.25">
      <c r="A198" s="12">
        <v>295</v>
      </c>
      <c r="B198" s="12">
        <v>207</v>
      </c>
      <c r="C198" s="12">
        <v>35</v>
      </c>
      <c r="D198" s="1">
        <v>13.1257625809411</v>
      </c>
      <c r="E198" s="1">
        <v>43.613369013053401</v>
      </c>
      <c r="F198" t="s">
        <v>3</v>
      </c>
      <c r="G198">
        <v>7</v>
      </c>
      <c r="H198" s="22">
        <f t="shared" si="1"/>
        <v>6.9673562619871845</v>
      </c>
      <c r="J198" s="1"/>
      <c r="L198" s="1">
        <v>77</v>
      </c>
    </row>
    <row r="199" spans="1:13" x14ac:dyDescent="0.25">
      <c r="A199" s="12">
        <v>296</v>
      </c>
      <c r="B199" s="12">
        <v>203</v>
      </c>
      <c r="C199" s="12">
        <v>20</v>
      </c>
      <c r="D199" s="1">
        <v>28.829416795487901</v>
      </c>
      <c r="E199" s="1">
        <v>1.5538749087498001</v>
      </c>
      <c r="F199" t="s">
        <v>3</v>
      </c>
      <c r="G199">
        <v>7</v>
      </c>
      <c r="H199" s="22">
        <f t="shared" si="1"/>
        <v>6.9673562619871845</v>
      </c>
      <c r="J199" s="1"/>
      <c r="L199" s="1">
        <v>75</v>
      </c>
    </row>
    <row r="200" spans="1:13" x14ac:dyDescent="0.25">
      <c r="A200" s="12">
        <v>297</v>
      </c>
      <c r="B200" s="12">
        <v>209</v>
      </c>
      <c r="C200" s="12">
        <v>42</v>
      </c>
      <c r="D200" s="1">
        <v>38.463939911057302</v>
      </c>
      <c r="E200" s="1">
        <v>33.311268761765497</v>
      </c>
      <c r="F200" t="s">
        <v>3</v>
      </c>
      <c r="G200">
        <v>7</v>
      </c>
      <c r="H200" s="22">
        <f t="shared" si="1"/>
        <v>6.9673562619871845</v>
      </c>
      <c r="J200" s="1"/>
      <c r="L200" s="1">
        <v>75</v>
      </c>
    </row>
    <row r="201" spans="1:13" x14ac:dyDescent="0.25">
      <c r="A201" s="12">
        <v>298</v>
      </c>
      <c r="B201" s="12">
        <v>205</v>
      </c>
      <c r="C201" s="12">
        <v>24</v>
      </c>
      <c r="D201" s="1">
        <v>24.164989306977098</v>
      </c>
      <c r="E201" s="1">
        <v>30.8496206102066</v>
      </c>
      <c r="F201" t="s">
        <v>3</v>
      </c>
      <c r="G201">
        <v>7</v>
      </c>
      <c r="H201" s="22">
        <f t="shared" si="1"/>
        <v>6.9673562619871845</v>
      </c>
      <c r="J201" s="1"/>
      <c r="L201" s="1">
        <v>74</v>
      </c>
    </row>
    <row r="202" spans="1:13" x14ac:dyDescent="0.25">
      <c r="A202" s="12">
        <v>299</v>
      </c>
      <c r="B202" s="12">
        <v>209</v>
      </c>
      <c r="C202" s="12">
        <v>16</v>
      </c>
      <c r="D202" s="1">
        <v>49.901363052946202</v>
      </c>
      <c r="E202" s="1">
        <v>34.979846561385202</v>
      </c>
      <c r="F202" t="s">
        <v>3</v>
      </c>
      <c r="G202">
        <v>7</v>
      </c>
      <c r="H202" s="22">
        <f t="shared" si="1"/>
        <v>6.9673562619871845</v>
      </c>
      <c r="J202" s="1"/>
      <c r="L202" s="1">
        <v>74</v>
      </c>
    </row>
    <row r="203" spans="1:13" x14ac:dyDescent="0.25">
      <c r="A203" s="12">
        <v>300</v>
      </c>
      <c r="B203" s="12">
        <v>205</v>
      </c>
      <c r="C203" s="12">
        <v>36</v>
      </c>
      <c r="D203" s="1">
        <v>25.1344233195369</v>
      </c>
      <c r="E203" s="1">
        <v>26.767685077240401</v>
      </c>
      <c r="F203" t="s">
        <v>3</v>
      </c>
      <c r="G203">
        <v>7</v>
      </c>
      <c r="H203" s="22">
        <f t="shared" si="1"/>
        <v>6.9673562619871845</v>
      </c>
      <c r="J203" s="1"/>
      <c r="L203" s="1">
        <v>73</v>
      </c>
    </row>
    <row r="204" spans="1:13" x14ac:dyDescent="0.25">
      <c r="A204" s="12">
        <v>301</v>
      </c>
      <c r="B204" s="12">
        <v>209</v>
      </c>
      <c r="C204" s="12">
        <v>8</v>
      </c>
      <c r="D204" s="1">
        <v>49.3306575479711</v>
      </c>
      <c r="E204" s="1">
        <v>47.047489049733599</v>
      </c>
      <c r="F204" t="s">
        <v>3</v>
      </c>
      <c r="G204">
        <v>7</v>
      </c>
      <c r="H204" s="22">
        <f t="shared" si="1"/>
        <v>6.9673562619871845</v>
      </c>
      <c r="J204" s="1"/>
      <c r="L204" s="1"/>
      <c r="M204">
        <v>2009</v>
      </c>
    </row>
    <row r="205" spans="1:13" x14ac:dyDescent="0.25">
      <c r="A205" s="12">
        <v>302</v>
      </c>
      <c r="B205" s="12">
        <v>209</v>
      </c>
      <c r="C205" s="12">
        <v>39</v>
      </c>
      <c r="D205" s="1">
        <v>41.461441559161997</v>
      </c>
      <c r="E205" s="1">
        <v>33.213883600629899</v>
      </c>
      <c r="F205" t="s">
        <v>3</v>
      </c>
      <c r="G205">
        <v>7</v>
      </c>
      <c r="H205" s="22">
        <f t="shared" si="1"/>
        <v>6.9673562619871845</v>
      </c>
      <c r="J205" s="1"/>
      <c r="L205" s="1"/>
      <c r="M205">
        <v>2009</v>
      </c>
    </row>
    <row r="206" spans="1:13" x14ac:dyDescent="0.25">
      <c r="A206" s="12">
        <v>303</v>
      </c>
      <c r="B206" s="12">
        <v>202</v>
      </c>
      <c r="C206" s="12">
        <v>10</v>
      </c>
      <c r="D206" s="1">
        <v>21.794149415264901</v>
      </c>
      <c r="E206" s="1">
        <v>8.4889605526889298</v>
      </c>
      <c r="F206" t="s">
        <v>3</v>
      </c>
      <c r="G206">
        <v>6</v>
      </c>
      <c r="H206" s="22">
        <f t="shared" si="1"/>
        <v>5.8176467817973903</v>
      </c>
      <c r="J206" s="1"/>
      <c r="L206" s="1">
        <v>71</v>
      </c>
    </row>
    <row r="207" spans="1:13" x14ac:dyDescent="0.25">
      <c r="A207" s="12">
        <v>304</v>
      </c>
      <c r="B207" s="12">
        <v>206</v>
      </c>
      <c r="C207" s="12">
        <v>38</v>
      </c>
      <c r="D207" s="1">
        <v>44.7673769853971</v>
      </c>
      <c r="E207" s="1">
        <v>26.623011810224298</v>
      </c>
      <c r="F207" t="s">
        <v>3</v>
      </c>
      <c r="G207">
        <v>6</v>
      </c>
      <c r="H207" s="22">
        <f t="shared" si="1"/>
        <v>5.8176467817973903</v>
      </c>
      <c r="J207" s="1"/>
      <c r="L207" s="1">
        <v>71</v>
      </c>
    </row>
    <row r="208" spans="1:13" x14ac:dyDescent="0.25">
      <c r="A208" s="12">
        <v>305</v>
      </c>
      <c r="B208" s="12">
        <v>209</v>
      </c>
      <c r="C208" s="12">
        <v>35</v>
      </c>
      <c r="D208" s="1">
        <v>39.322606036716898</v>
      </c>
      <c r="E208" s="1">
        <v>31.4439732616786</v>
      </c>
      <c r="F208" t="s">
        <v>3</v>
      </c>
      <c r="G208">
        <v>6</v>
      </c>
      <c r="H208" s="22">
        <f t="shared" si="1"/>
        <v>5.8176467817973903</v>
      </c>
      <c r="J208" s="1"/>
      <c r="L208" s="1">
        <v>71</v>
      </c>
    </row>
    <row r="209" spans="1:12" x14ac:dyDescent="0.25">
      <c r="A209" s="12">
        <v>306</v>
      </c>
      <c r="B209" s="12">
        <v>205</v>
      </c>
      <c r="C209" s="12">
        <v>27</v>
      </c>
      <c r="D209" s="1">
        <v>20.1446341112906</v>
      </c>
      <c r="E209" s="1">
        <v>33.103338449803303</v>
      </c>
      <c r="F209" t="s">
        <v>3</v>
      </c>
      <c r="G209">
        <v>6</v>
      </c>
      <c r="H209" s="22">
        <f t="shared" si="1"/>
        <v>5.8176467817973903</v>
      </c>
      <c r="J209" s="1"/>
      <c r="L209" s="1">
        <v>70</v>
      </c>
    </row>
    <row r="210" spans="1:12" x14ac:dyDescent="0.25">
      <c r="A210" s="12">
        <v>307</v>
      </c>
      <c r="B210" s="12">
        <v>206</v>
      </c>
      <c r="C210" s="12">
        <v>14</v>
      </c>
      <c r="D210" s="1">
        <v>39.879124491216501</v>
      </c>
      <c r="E210" s="1">
        <v>16.667235218057399</v>
      </c>
      <c r="F210" t="s">
        <v>3</v>
      </c>
      <c r="G210">
        <v>6</v>
      </c>
      <c r="H210" s="22">
        <f t="shared" si="1"/>
        <v>5.8176467817973903</v>
      </c>
      <c r="J210" s="1"/>
      <c r="L210" s="1">
        <v>70</v>
      </c>
    </row>
    <row r="211" spans="1:12" x14ac:dyDescent="0.25">
      <c r="A211" s="12">
        <v>308</v>
      </c>
      <c r="B211" s="12">
        <v>208</v>
      </c>
      <c r="C211" s="12">
        <v>24</v>
      </c>
      <c r="D211" s="1">
        <v>26.742342661737801</v>
      </c>
      <c r="E211" s="1">
        <v>39.0892838123468</v>
      </c>
      <c r="F211" t="s">
        <v>3</v>
      </c>
      <c r="G211">
        <v>6</v>
      </c>
      <c r="H211" s="22">
        <f t="shared" si="1"/>
        <v>5.8176467817973903</v>
      </c>
      <c r="J211" s="1"/>
      <c r="L211" s="1">
        <v>70</v>
      </c>
    </row>
    <row r="212" spans="1:12" x14ac:dyDescent="0.25">
      <c r="A212" s="12">
        <v>309</v>
      </c>
      <c r="B212" s="12">
        <v>204</v>
      </c>
      <c r="C212" s="12">
        <v>29</v>
      </c>
      <c r="D212" s="1">
        <v>7.6480328804585698</v>
      </c>
      <c r="E212" s="1">
        <v>26.9578150646417</v>
      </c>
      <c r="F212" t="s">
        <v>3</v>
      </c>
      <c r="G212">
        <v>6</v>
      </c>
      <c r="H212" s="22">
        <f t="shared" si="1"/>
        <v>5.8176467817973903</v>
      </c>
      <c r="J212" s="1"/>
      <c r="L212" s="1">
        <v>69</v>
      </c>
    </row>
    <row r="213" spans="1:12" x14ac:dyDescent="0.25">
      <c r="A213" s="12">
        <v>310</v>
      </c>
      <c r="B213" s="12">
        <v>208</v>
      </c>
      <c r="C213" s="12">
        <v>11</v>
      </c>
      <c r="D213" s="1">
        <v>20.796514540922601</v>
      </c>
      <c r="E213" s="1">
        <v>47.151809964721402</v>
      </c>
      <c r="F213" t="s">
        <v>3</v>
      </c>
      <c r="G213">
        <v>6</v>
      </c>
      <c r="H213" s="22">
        <f t="shared" si="1"/>
        <v>5.8176467817973903</v>
      </c>
      <c r="J213" s="1"/>
      <c r="L213" s="1">
        <v>69</v>
      </c>
    </row>
    <row r="214" spans="1:12" x14ac:dyDescent="0.25">
      <c r="A214" s="12">
        <v>311</v>
      </c>
      <c r="B214" s="12">
        <v>208</v>
      </c>
      <c r="C214" s="12">
        <v>23</v>
      </c>
      <c r="D214" s="1">
        <v>26.702058367954201</v>
      </c>
      <c r="E214" s="1">
        <v>39.460467292144003</v>
      </c>
      <c r="F214" t="s">
        <v>3</v>
      </c>
      <c r="G214">
        <v>6</v>
      </c>
      <c r="H214" s="22">
        <f t="shared" si="1"/>
        <v>5.8176467817973903</v>
      </c>
      <c r="J214" s="1"/>
      <c r="L214" s="1">
        <v>69</v>
      </c>
    </row>
    <row r="215" spans="1:12" x14ac:dyDescent="0.25">
      <c r="A215" s="12">
        <v>312</v>
      </c>
      <c r="B215" s="12">
        <v>206</v>
      </c>
      <c r="C215" s="12">
        <v>32</v>
      </c>
      <c r="D215" s="1">
        <v>34.030254620728897</v>
      </c>
      <c r="E215" s="1">
        <v>18.052486544749399</v>
      </c>
      <c r="F215" t="s">
        <v>3</v>
      </c>
      <c r="G215">
        <v>6</v>
      </c>
      <c r="H215" s="22">
        <f t="shared" si="1"/>
        <v>5.8176467817973903</v>
      </c>
      <c r="J215" s="1"/>
      <c r="L215" s="1">
        <v>68</v>
      </c>
    </row>
    <row r="216" spans="1:12" x14ac:dyDescent="0.25">
      <c r="A216" s="12">
        <v>313</v>
      </c>
      <c r="B216" s="12">
        <v>205</v>
      </c>
      <c r="C216" s="12">
        <v>34</v>
      </c>
      <c r="D216" s="1">
        <v>28.7324709193866</v>
      </c>
      <c r="E216" s="1">
        <v>27.250855305230399</v>
      </c>
      <c r="F216" t="s">
        <v>3</v>
      </c>
      <c r="G216">
        <v>6</v>
      </c>
      <c r="H216" s="22">
        <f t="shared" si="1"/>
        <v>5.8176467817973903</v>
      </c>
      <c r="J216" s="1"/>
      <c r="L216" s="1">
        <v>66</v>
      </c>
    </row>
    <row r="217" spans="1:12" x14ac:dyDescent="0.25">
      <c r="A217" s="12">
        <v>314</v>
      </c>
      <c r="B217" s="12">
        <v>209</v>
      </c>
      <c r="C217" s="12">
        <v>34</v>
      </c>
      <c r="D217" s="1">
        <v>39.8309206925884</v>
      </c>
      <c r="E217" s="1">
        <v>31.047342185455001</v>
      </c>
      <c r="F217" t="s">
        <v>3</v>
      </c>
      <c r="G217">
        <v>6</v>
      </c>
      <c r="H217" s="22">
        <f t="shared" si="1"/>
        <v>5.8176467817973903</v>
      </c>
      <c r="J217" s="1"/>
      <c r="L217" s="1">
        <v>66</v>
      </c>
    </row>
    <row r="218" spans="1:12" x14ac:dyDescent="0.25">
      <c r="A218" s="12">
        <v>315</v>
      </c>
      <c r="B218" s="12">
        <v>205</v>
      </c>
      <c r="C218" s="12">
        <v>20</v>
      </c>
      <c r="D218" s="1">
        <v>16.321585954270802</v>
      </c>
      <c r="E218" s="1">
        <v>29.036054000799599</v>
      </c>
      <c r="F218" t="s">
        <v>3</v>
      </c>
      <c r="G218">
        <v>6</v>
      </c>
      <c r="H218" s="22">
        <f t="shared" si="1"/>
        <v>5.8176467817973903</v>
      </c>
      <c r="J218" s="1"/>
      <c r="L218" s="1">
        <v>64</v>
      </c>
    </row>
    <row r="219" spans="1:12" x14ac:dyDescent="0.25">
      <c r="A219" s="12">
        <v>316</v>
      </c>
      <c r="B219" s="12">
        <v>207</v>
      </c>
      <c r="C219" s="12">
        <v>52</v>
      </c>
      <c r="D219" s="1">
        <v>3.3579566736827999</v>
      </c>
      <c r="E219" s="1">
        <v>44.225225007654501</v>
      </c>
      <c r="F219" t="s">
        <v>3</v>
      </c>
      <c r="G219">
        <v>6</v>
      </c>
      <c r="H219" s="22">
        <f t="shared" si="1"/>
        <v>5.8176467817973903</v>
      </c>
      <c r="J219" s="1"/>
      <c r="L219" s="1">
        <v>64</v>
      </c>
    </row>
    <row r="220" spans="1:12" x14ac:dyDescent="0.25">
      <c r="A220" s="12">
        <v>317</v>
      </c>
      <c r="B220" s="12">
        <v>202</v>
      </c>
      <c r="C220" s="12">
        <v>9</v>
      </c>
      <c r="D220" s="1">
        <v>21.474071490167798</v>
      </c>
      <c r="E220" s="1">
        <v>9.4671988272752206</v>
      </c>
      <c r="F220" t="s">
        <v>3</v>
      </c>
      <c r="G220">
        <v>6</v>
      </c>
      <c r="H220" s="22">
        <f t="shared" si="1"/>
        <v>5.8176467817973903</v>
      </c>
      <c r="J220" s="1"/>
      <c r="L220" s="1">
        <v>63</v>
      </c>
    </row>
    <row r="221" spans="1:12" x14ac:dyDescent="0.25">
      <c r="A221" s="12">
        <v>318</v>
      </c>
      <c r="B221" s="12">
        <v>205</v>
      </c>
      <c r="C221" s="12">
        <v>19</v>
      </c>
      <c r="D221" s="1">
        <v>14.6858307899639</v>
      </c>
      <c r="E221" s="1">
        <v>30.522124336430899</v>
      </c>
      <c r="F221" t="s">
        <v>3</v>
      </c>
      <c r="G221">
        <v>6</v>
      </c>
      <c r="H221" s="22">
        <f t="shared" si="1"/>
        <v>5.8176467817973903</v>
      </c>
      <c r="J221" s="1"/>
      <c r="L221" s="1">
        <v>63</v>
      </c>
    </row>
    <row r="222" spans="1:12" x14ac:dyDescent="0.25">
      <c r="A222" s="12">
        <v>319</v>
      </c>
      <c r="B222" s="12">
        <v>207</v>
      </c>
      <c r="C222" s="12">
        <v>31</v>
      </c>
      <c r="D222" s="1">
        <v>11.4776641258804</v>
      </c>
      <c r="E222" s="1">
        <v>47.866811322809902</v>
      </c>
      <c r="F222" t="s">
        <v>3</v>
      </c>
      <c r="G222">
        <v>6</v>
      </c>
      <c r="H222" s="22">
        <f t="shared" si="1"/>
        <v>5.8176467817973903</v>
      </c>
      <c r="J222" s="1"/>
      <c r="L222" s="1">
        <v>63</v>
      </c>
    </row>
    <row r="223" spans="1:12" x14ac:dyDescent="0.25">
      <c r="A223" s="12">
        <v>320</v>
      </c>
      <c r="B223" s="12">
        <v>208</v>
      </c>
      <c r="C223" s="12">
        <v>29</v>
      </c>
      <c r="D223" s="1">
        <v>19.761169211871099</v>
      </c>
      <c r="E223" s="1">
        <v>33.953194126323297</v>
      </c>
      <c r="F223" t="s">
        <v>3</v>
      </c>
      <c r="G223">
        <v>6</v>
      </c>
      <c r="H223" s="22">
        <f t="shared" si="1"/>
        <v>5.8176467817973903</v>
      </c>
      <c r="J223" s="1"/>
      <c r="L223" s="1">
        <v>63</v>
      </c>
    </row>
    <row r="224" spans="1:12" x14ac:dyDescent="0.25">
      <c r="A224" s="12">
        <v>321</v>
      </c>
      <c r="B224">
        <v>209</v>
      </c>
      <c r="C224">
        <v>7</v>
      </c>
      <c r="D224" s="1">
        <v>49.796342994171397</v>
      </c>
      <c r="E224" s="1">
        <v>47.053577169082899</v>
      </c>
      <c r="F224" t="s">
        <v>5</v>
      </c>
      <c r="G224">
        <v>12</v>
      </c>
      <c r="H224" s="22">
        <f>(G224)^3/(1.46463 +0.31357 *(G224))^3 + 1.3</f>
        <v>13.396760737212386</v>
      </c>
      <c r="J224" s="1"/>
      <c r="L224" s="1">
        <v>204</v>
      </c>
    </row>
    <row r="225" spans="1:12" x14ac:dyDescent="0.25">
      <c r="A225" s="12">
        <v>322</v>
      </c>
      <c r="B225">
        <v>206</v>
      </c>
      <c r="C225">
        <v>40</v>
      </c>
      <c r="D225" s="1">
        <v>46.892161573856299</v>
      </c>
      <c r="E225" s="1">
        <v>8.6238148711204001</v>
      </c>
      <c r="F225" t="s">
        <v>125</v>
      </c>
      <c r="G225">
        <v>12</v>
      </c>
      <c r="H225" s="22">
        <f t="shared" ref="H225:H238" si="2">(G225)^3/(1.46463 +0.31357 *(G225))^3 + 1.3</f>
        <v>13.396760737212386</v>
      </c>
      <c r="J225" s="1"/>
      <c r="L225" s="1">
        <v>170</v>
      </c>
    </row>
    <row r="226" spans="1:12" x14ac:dyDescent="0.25">
      <c r="A226" s="12">
        <v>323</v>
      </c>
      <c r="B226">
        <v>206</v>
      </c>
      <c r="C226">
        <v>17</v>
      </c>
      <c r="D226" s="1">
        <v>34.974377153351902</v>
      </c>
      <c r="E226" s="1">
        <v>12.6051355698816</v>
      </c>
      <c r="F226" t="s">
        <v>5</v>
      </c>
      <c r="G226">
        <v>12</v>
      </c>
      <c r="H226" s="22">
        <f t="shared" si="2"/>
        <v>13.396760737212386</v>
      </c>
      <c r="J226" s="1"/>
      <c r="L226" s="1">
        <v>165</v>
      </c>
    </row>
    <row r="227" spans="1:12" x14ac:dyDescent="0.25">
      <c r="A227" s="12">
        <v>324</v>
      </c>
      <c r="B227">
        <v>203</v>
      </c>
      <c r="C227">
        <v>1</v>
      </c>
      <c r="D227" s="1">
        <v>35.814172583873997</v>
      </c>
      <c r="E227" s="1">
        <v>1.43904208850349</v>
      </c>
      <c r="F227" t="s">
        <v>5</v>
      </c>
      <c r="G227">
        <v>9</v>
      </c>
      <c r="H227" s="22">
        <f t="shared" si="2"/>
        <v>10.554224254832544</v>
      </c>
      <c r="J227" s="1"/>
      <c r="L227" s="1">
        <v>143</v>
      </c>
    </row>
    <row r="228" spans="1:12" x14ac:dyDescent="0.25">
      <c r="A228" s="12">
        <v>325</v>
      </c>
      <c r="B228">
        <v>209</v>
      </c>
      <c r="C228">
        <v>2</v>
      </c>
      <c r="D228" s="1">
        <v>45.181777450615598</v>
      </c>
      <c r="E228" s="1">
        <v>40.752126158067398</v>
      </c>
      <c r="F228" t="s">
        <v>5</v>
      </c>
      <c r="G228">
        <v>8</v>
      </c>
      <c r="H228" s="22">
        <f t="shared" si="2"/>
        <v>9.4630406607515507</v>
      </c>
      <c r="J228" s="1"/>
      <c r="L228" s="1">
        <v>117</v>
      </c>
    </row>
    <row r="229" spans="1:12" x14ac:dyDescent="0.25">
      <c r="A229" s="12">
        <v>326</v>
      </c>
      <c r="B229">
        <v>206</v>
      </c>
      <c r="C229">
        <v>33</v>
      </c>
      <c r="D229" s="1">
        <v>32.171225103823502</v>
      </c>
      <c r="E229" s="1">
        <v>18.532600338838499</v>
      </c>
      <c r="F229" t="s">
        <v>5</v>
      </c>
      <c r="G229">
        <v>8</v>
      </c>
      <c r="H229" s="22">
        <f t="shared" si="2"/>
        <v>9.4630406607515507</v>
      </c>
      <c r="J229" s="1"/>
      <c r="L229" s="1">
        <v>109</v>
      </c>
    </row>
    <row r="230" spans="1:12" x14ac:dyDescent="0.25">
      <c r="A230" s="12">
        <v>327</v>
      </c>
      <c r="B230">
        <v>208</v>
      </c>
      <c r="C230">
        <v>22</v>
      </c>
      <c r="D230" s="1">
        <v>30.240536442301099</v>
      </c>
      <c r="E230" s="1">
        <v>40.360952115650797</v>
      </c>
      <c r="F230" t="s">
        <v>125</v>
      </c>
      <c r="G230">
        <v>8</v>
      </c>
      <c r="H230" s="22">
        <f t="shared" si="2"/>
        <v>9.4630406607515507</v>
      </c>
      <c r="J230" s="1"/>
      <c r="L230" s="1">
        <v>105</v>
      </c>
    </row>
    <row r="231" spans="1:12" x14ac:dyDescent="0.25">
      <c r="A231" s="12">
        <v>328</v>
      </c>
      <c r="B231">
        <v>209</v>
      </c>
      <c r="C231">
        <v>45</v>
      </c>
      <c r="D231" s="1">
        <v>35.797640617511</v>
      </c>
      <c r="E231" s="1">
        <v>31.0867355349436</v>
      </c>
      <c r="F231" t="s">
        <v>128</v>
      </c>
      <c r="G231">
        <v>8</v>
      </c>
      <c r="H231" s="22">
        <f t="shared" si="2"/>
        <v>9.4630406607515507</v>
      </c>
      <c r="J231" s="1"/>
      <c r="L231" s="1">
        <v>94</v>
      </c>
    </row>
    <row r="232" spans="1:12" x14ac:dyDescent="0.25">
      <c r="A232" s="12">
        <v>329</v>
      </c>
      <c r="B232">
        <v>202</v>
      </c>
      <c r="C232">
        <v>14</v>
      </c>
      <c r="D232" s="1">
        <v>24.3363537801647</v>
      </c>
      <c r="E232" s="1">
        <v>6.7531907041535302</v>
      </c>
      <c r="F232" t="s">
        <v>5</v>
      </c>
      <c r="G232">
        <v>8</v>
      </c>
      <c r="H232" s="22">
        <f t="shared" si="2"/>
        <v>9.4630406607515507</v>
      </c>
      <c r="J232" s="1"/>
      <c r="L232" s="1">
        <v>93</v>
      </c>
    </row>
    <row r="233" spans="1:12" x14ac:dyDescent="0.25">
      <c r="A233" s="12">
        <v>330</v>
      </c>
      <c r="B233">
        <v>209</v>
      </c>
      <c r="C233">
        <v>40</v>
      </c>
      <c r="D233" s="1">
        <v>42.647740075086801</v>
      </c>
      <c r="E233" s="1">
        <v>37.1326711466848</v>
      </c>
      <c r="F233" t="s">
        <v>5</v>
      </c>
      <c r="G233">
        <v>8</v>
      </c>
      <c r="H233" s="22">
        <f t="shared" si="2"/>
        <v>9.4630406607515507</v>
      </c>
      <c r="J233" s="1"/>
      <c r="L233" s="1">
        <v>89</v>
      </c>
    </row>
    <row r="234" spans="1:12" x14ac:dyDescent="0.25">
      <c r="A234" s="12">
        <v>331</v>
      </c>
      <c r="B234" s="1">
        <v>207</v>
      </c>
      <c r="C234" s="1">
        <v>40</v>
      </c>
      <c r="D234" s="1">
        <v>8.7253639594125705</v>
      </c>
      <c r="E234" s="1">
        <v>36.6492472470552</v>
      </c>
      <c r="F234" s="1" t="s">
        <v>127</v>
      </c>
      <c r="G234">
        <v>7</v>
      </c>
      <c r="H234" s="22">
        <f t="shared" si="2"/>
        <v>8.2981966644856904</v>
      </c>
      <c r="J234" s="1"/>
      <c r="L234" s="1">
        <v>82</v>
      </c>
    </row>
    <row r="235" spans="1:12" x14ac:dyDescent="0.25">
      <c r="A235" s="12">
        <v>332</v>
      </c>
      <c r="B235">
        <v>202</v>
      </c>
      <c r="C235">
        <v>7</v>
      </c>
      <c r="D235" s="1">
        <v>17.8184218668002</v>
      </c>
      <c r="E235" s="1">
        <v>11.123346716556901</v>
      </c>
      <c r="F235" t="s">
        <v>5</v>
      </c>
      <c r="G235">
        <v>7</v>
      </c>
      <c r="H235" s="22">
        <f t="shared" si="2"/>
        <v>8.2981966644856904</v>
      </c>
      <c r="J235" s="1"/>
      <c r="L235" s="1">
        <v>79</v>
      </c>
    </row>
    <row r="236" spans="1:12" x14ac:dyDescent="0.25">
      <c r="A236" s="12">
        <v>333</v>
      </c>
      <c r="B236">
        <v>204</v>
      </c>
      <c r="C236">
        <v>32</v>
      </c>
      <c r="D236" s="1">
        <v>6.9584419961174602</v>
      </c>
      <c r="E236" s="1">
        <v>25.698384871167899</v>
      </c>
      <c r="F236" t="s">
        <v>127</v>
      </c>
      <c r="G236">
        <v>7</v>
      </c>
      <c r="H236" s="22">
        <f t="shared" si="2"/>
        <v>8.2981966644856904</v>
      </c>
      <c r="J236" s="1"/>
      <c r="L236" s="1">
        <v>78</v>
      </c>
    </row>
    <row r="237" spans="1:12" x14ac:dyDescent="0.25">
      <c r="A237" s="12">
        <v>334</v>
      </c>
      <c r="B237">
        <v>207</v>
      </c>
      <c r="C237">
        <v>51</v>
      </c>
      <c r="D237" s="1">
        <v>3.1642938446672102</v>
      </c>
      <c r="E237" s="1">
        <v>43.418072786163599</v>
      </c>
      <c r="F237" t="s">
        <v>5</v>
      </c>
      <c r="G237">
        <v>7</v>
      </c>
      <c r="H237" s="22">
        <f t="shared" si="2"/>
        <v>8.2981966644856904</v>
      </c>
      <c r="J237" s="1"/>
      <c r="L237" s="1">
        <v>76</v>
      </c>
    </row>
    <row r="238" spans="1:12" x14ac:dyDescent="0.25">
      <c r="A238" s="12">
        <v>335</v>
      </c>
      <c r="B238">
        <v>208</v>
      </c>
      <c r="C238">
        <v>1</v>
      </c>
      <c r="D238" s="1">
        <v>16.0054059104644</v>
      </c>
      <c r="E238" s="1">
        <v>41.0496891783759</v>
      </c>
      <c r="F238" t="s">
        <v>127</v>
      </c>
      <c r="G238">
        <v>7</v>
      </c>
      <c r="H238" s="22">
        <f t="shared" si="2"/>
        <v>8.2981966644856904</v>
      </c>
      <c r="J238" s="1"/>
      <c r="L238" s="1">
        <v>76</v>
      </c>
    </row>
  </sheetData>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5"/>
  <sheetViews>
    <sheetView workbookViewId="0">
      <pane ySplit="1" topLeftCell="A2" activePane="bottomLeft" state="frozen"/>
      <selection pane="bottomLeft" activeCell="G13" sqref="G13"/>
    </sheetView>
  </sheetViews>
  <sheetFormatPr defaultRowHeight="15" x14ac:dyDescent="0.25"/>
  <sheetData>
    <row r="1" spans="1:7" x14ac:dyDescent="0.25">
      <c r="A1" s="15" t="s">
        <v>0</v>
      </c>
      <c r="B1" t="s">
        <v>4</v>
      </c>
      <c r="C1" t="s">
        <v>133</v>
      </c>
      <c r="D1" t="s">
        <v>134</v>
      </c>
      <c r="E1" s="1" t="s">
        <v>111</v>
      </c>
      <c r="F1" s="1" t="s">
        <v>112</v>
      </c>
      <c r="G1" s="1" t="s">
        <v>109</v>
      </c>
    </row>
    <row r="2" spans="1:7" x14ac:dyDescent="0.25">
      <c r="A2">
        <v>1</v>
      </c>
      <c r="B2" t="s">
        <v>3</v>
      </c>
      <c r="C2">
        <v>30</v>
      </c>
      <c r="D2">
        <v>24</v>
      </c>
      <c r="E2">
        <v>38</v>
      </c>
      <c r="F2">
        <v>292</v>
      </c>
    </row>
    <row r="3" spans="1:7" x14ac:dyDescent="0.25">
      <c r="A3">
        <v>2</v>
      </c>
      <c r="B3" t="s">
        <v>3</v>
      </c>
      <c r="C3">
        <v>23</v>
      </c>
      <c r="D3">
        <v>21</v>
      </c>
      <c r="E3">
        <v>24</v>
      </c>
      <c r="F3">
        <v>236</v>
      </c>
    </row>
    <row r="4" spans="1:7" x14ac:dyDescent="0.25">
      <c r="A4">
        <v>3</v>
      </c>
      <c r="B4" t="s">
        <v>3</v>
      </c>
      <c r="C4">
        <v>19</v>
      </c>
      <c r="D4">
        <v>20</v>
      </c>
      <c r="E4">
        <v>22</v>
      </c>
      <c r="F4">
        <v>219</v>
      </c>
    </row>
    <row r="5" spans="1:7" x14ac:dyDescent="0.25">
      <c r="A5">
        <v>4</v>
      </c>
      <c r="B5" t="s">
        <v>3</v>
      </c>
      <c r="C5">
        <v>35</v>
      </c>
      <c r="D5">
        <v>26</v>
      </c>
      <c r="E5">
        <v>39</v>
      </c>
      <c r="F5">
        <v>276</v>
      </c>
    </row>
    <row r="6" spans="1:7" x14ac:dyDescent="0.25">
      <c r="A6">
        <v>5</v>
      </c>
      <c r="B6" t="s">
        <v>125</v>
      </c>
      <c r="C6">
        <v>32</v>
      </c>
      <c r="D6">
        <v>25</v>
      </c>
      <c r="E6">
        <v>35</v>
      </c>
      <c r="F6">
        <v>226</v>
      </c>
    </row>
    <row r="7" spans="1:7" x14ac:dyDescent="0.25">
      <c r="A7">
        <v>6</v>
      </c>
      <c r="B7" t="s">
        <v>3</v>
      </c>
      <c r="C7">
        <v>30</v>
      </c>
      <c r="D7">
        <v>24</v>
      </c>
      <c r="E7">
        <v>40</v>
      </c>
      <c r="F7">
        <v>287</v>
      </c>
    </row>
    <row r="8" spans="1:7" x14ac:dyDescent="0.25">
      <c r="A8">
        <v>7</v>
      </c>
      <c r="B8" t="s">
        <v>3</v>
      </c>
      <c r="C8">
        <v>21</v>
      </c>
      <c r="D8">
        <v>21</v>
      </c>
      <c r="E8">
        <v>28</v>
      </c>
      <c r="F8">
        <v>242</v>
      </c>
    </row>
    <row r="9" spans="1:7" x14ac:dyDescent="0.25">
      <c r="A9">
        <v>8</v>
      </c>
      <c r="B9" t="s">
        <v>3</v>
      </c>
      <c r="C9">
        <v>21</v>
      </c>
      <c r="D9">
        <v>21</v>
      </c>
      <c r="E9">
        <v>26</v>
      </c>
      <c r="F9">
        <v>254</v>
      </c>
    </row>
    <row r="10" spans="1:7" x14ac:dyDescent="0.25">
      <c r="A10">
        <v>9</v>
      </c>
      <c r="B10" t="s">
        <v>3</v>
      </c>
      <c r="C10">
        <v>25</v>
      </c>
      <c r="D10">
        <v>23</v>
      </c>
      <c r="E10">
        <v>32</v>
      </c>
      <c r="F10">
        <v>272</v>
      </c>
    </row>
    <row r="11" spans="1:7" x14ac:dyDescent="0.25">
      <c r="A11">
        <v>10</v>
      </c>
      <c r="B11" t="s">
        <v>3</v>
      </c>
      <c r="C11">
        <v>26</v>
      </c>
      <c r="D11">
        <v>23</v>
      </c>
      <c r="E11">
        <v>37</v>
      </c>
      <c r="F11">
        <v>274</v>
      </c>
    </row>
    <row r="12" spans="1:7" x14ac:dyDescent="0.25">
      <c r="A12">
        <v>11</v>
      </c>
      <c r="B12" t="s">
        <v>3</v>
      </c>
      <c r="C12">
        <v>21</v>
      </c>
      <c r="D12">
        <v>21</v>
      </c>
      <c r="E12">
        <v>23</v>
      </c>
      <c r="F12">
        <v>220</v>
      </c>
    </row>
    <row r="13" spans="1:7" x14ac:dyDescent="0.25">
      <c r="A13">
        <v>12</v>
      </c>
      <c r="B13" t="s">
        <v>3</v>
      </c>
      <c r="C13">
        <v>18</v>
      </c>
      <c r="D13">
        <v>19</v>
      </c>
      <c r="E13">
        <v>21</v>
      </c>
      <c r="F13">
        <v>185</v>
      </c>
    </row>
    <row r="14" spans="1:7" x14ac:dyDescent="0.25">
      <c r="A14">
        <v>13</v>
      </c>
      <c r="B14" t="s">
        <v>3</v>
      </c>
      <c r="C14">
        <v>21</v>
      </c>
      <c r="D14">
        <v>21</v>
      </c>
      <c r="E14">
        <v>25</v>
      </c>
      <c r="F14">
        <v>237</v>
      </c>
    </row>
    <row r="15" spans="1:7" x14ac:dyDescent="0.25">
      <c r="A15">
        <v>14</v>
      </c>
      <c r="B15" t="s">
        <v>3</v>
      </c>
      <c r="C15">
        <v>22</v>
      </c>
      <c r="D15">
        <v>21</v>
      </c>
      <c r="E15">
        <v>29</v>
      </c>
      <c r="F15">
        <v>233</v>
      </c>
    </row>
    <row r="16" spans="1:7" x14ac:dyDescent="0.25">
      <c r="A16">
        <v>15</v>
      </c>
      <c r="B16" t="s">
        <v>3</v>
      </c>
      <c r="C16">
        <v>36</v>
      </c>
      <c r="D16">
        <v>26</v>
      </c>
      <c r="E16">
        <v>41</v>
      </c>
      <c r="F16">
        <v>250</v>
      </c>
    </row>
    <row r="17" spans="1:7" x14ac:dyDescent="0.25">
      <c r="A17">
        <v>16</v>
      </c>
      <c r="B17" t="s">
        <v>3</v>
      </c>
      <c r="C17">
        <v>37</v>
      </c>
      <c r="D17">
        <v>26</v>
      </c>
      <c r="E17">
        <v>44</v>
      </c>
      <c r="F17">
        <v>252</v>
      </c>
    </row>
    <row r="18" spans="1:7" x14ac:dyDescent="0.25">
      <c r="A18">
        <v>17</v>
      </c>
      <c r="B18" t="s">
        <v>2</v>
      </c>
      <c r="C18">
        <v>23</v>
      </c>
      <c r="D18">
        <v>17</v>
      </c>
      <c r="E18">
        <v>28</v>
      </c>
      <c r="F18">
        <v>253</v>
      </c>
    </row>
    <row r="19" spans="1:7" x14ac:dyDescent="0.25">
      <c r="A19">
        <v>18</v>
      </c>
      <c r="B19" t="s">
        <v>3</v>
      </c>
      <c r="C19">
        <v>29</v>
      </c>
      <c r="D19">
        <v>24</v>
      </c>
      <c r="E19">
        <v>32</v>
      </c>
      <c r="F19">
        <v>238</v>
      </c>
    </row>
    <row r="20" spans="1:7" x14ac:dyDescent="0.25">
      <c r="A20">
        <v>19</v>
      </c>
      <c r="B20" t="s">
        <v>3</v>
      </c>
      <c r="C20">
        <v>19</v>
      </c>
      <c r="D20">
        <v>20</v>
      </c>
      <c r="E20">
        <v>20</v>
      </c>
      <c r="F20">
        <v>165</v>
      </c>
    </row>
    <row r="21" spans="1:7" x14ac:dyDescent="0.25">
      <c r="A21">
        <v>20</v>
      </c>
      <c r="B21" t="s">
        <v>3</v>
      </c>
      <c r="C21">
        <v>20</v>
      </c>
      <c r="D21">
        <v>20</v>
      </c>
      <c r="E21">
        <v>24</v>
      </c>
      <c r="F21">
        <v>184</v>
      </c>
    </row>
    <row r="22" spans="1:7" x14ac:dyDescent="0.25">
      <c r="A22">
        <v>21</v>
      </c>
      <c r="B22" t="s">
        <v>47</v>
      </c>
      <c r="G22">
        <v>1984</v>
      </c>
    </row>
    <row r="23" spans="1:7" x14ac:dyDescent="0.25">
      <c r="A23">
        <v>22</v>
      </c>
      <c r="B23" t="s">
        <v>47</v>
      </c>
      <c r="G23">
        <v>1995</v>
      </c>
    </row>
    <row r="24" spans="1:7" x14ac:dyDescent="0.25">
      <c r="A24">
        <v>23</v>
      </c>
      <c r="B24" t="s">
        <v>3</v>
      </c>
      <c r="C24">
        <v>25</v>
      </c>
      <c r="D24">
        <v>23</v>
      </c>
      <c r="E24">
        <v>33</v>
      </c>
      <c r="F24">
        <v>236</v>
      </c>
    </row>
    <row r="25" spans="1:7" x14ac:dyDescent="0.25">
      <c r="A25">
        <v>24</v>
      </c>
      <c r="B25" t="s">
        <v>3</v>
      </c>
      <c r="C25">
        <v>24</v>
      </c>
      <c r="D25">
        <v>22</v>
      </c>
      <c r="E25">
        <v>24</v>
      </c>
      <c r="F25">
        <v>220</v>
      </c>
    </row>
    <row r="26" spans="1:7" x14ac:dyDescent="0.25">
      <c r="A26">
        <v>25</v>
      </c>
      <c r="B26" t="s">
        <v>127</v>
      </c>
      <c r="C26">
        <v>24</v>
      </c>
      <c r="D26">
        <v>22</v>
      </c>
      <c r="E26">
        <v>33</v>
      </c>
      <c r="F26">
        <v>200</v>
      </c>
    </row>
    <row r="27" spans="1:7" x14ac:dyDescent="0.25">
      <c r="A27">
        <v>26</v>
      </c>
      <c r="B27" t="s">
        <v>3</v>
      </c>
      <c r="C27">
        <v>19</v>
      </c>
      <c r="D27">
        <v>20</v>
      </c>
      <c r="E27">
        <v>24</v>
      </c>
      <c r="F27">
        <v>190</v>
      </c>
    </row>
    <row r="28" spans="1:7" x14ac:dyDescent="0.25">
      <c r="A28">
        <v>27</v>
      </c>
      <c r="B28" t="s">
        <v>3</v>
      </c>
      <c r="C28">
        <v>26</v>
      </c>
      <c r="D28">
        <v>23</v>
      </c>
      <c r="G28">
        <v>2005</v>
      </c>
    </row>
    <row r="29" spans="1:7" x14ac:dyDescent="0.25">
      <c r="A29">
        <v>28</v>
      </c>
      <c r="B29" t="s">
        <v>3</v>
      </c>
      <c r="C29">
        <v>24</v>
      </c>
      <c r="D29">
        <v>22</v>
      </c>
      <c r="E29">
        <v>27</v>
      </c>
      <c r="F29">
        <v>246</v>
      </c>
    </row>
    <row r="30" spans="1:7" x14ac:dyDescent="0.25">
      <c r="A30">
        <v>29</v>
      </c>
      <c r="B30" t="s">
        <v>3</v>
      </c>
      <c r="C30">
        <v>24</v>
      </c>
      <c r="D30">
        <v>22</v>
      </c>
      <c r="E30">
        <v>35</v>
      </c>
      <c r="F30">
        <v>266</v>
      </c>
    </row>
    <row r="31" spans="1:7" x14ac:dyDescent="0.25">
      <c r="A31">
        <v>30</v>
      </c>
      <c r="B31" t="s">
        <v>3</v>
      </c>
      <c r="C31">
        <v>28</v>
      </c>
      <c r="D31">
        <v>24</v>
      </c>
      <c r="E31">
        <v>35</v>
      </c>
      <c r="F31">
        <v>246</v>
      </c>
    </row>
    <row r="32" spans="1:7" x14ac:dyDescent="0.25">
      <c r="A32">
        <v>31</v>
      </c>
      <c r="B32" t="s">
        <v>7</v>
      </c>
      <c r="C32">
        <v>25</v>
      </c>
      <c r="D32">
        <v>23</v>
      </c>
      <c r="E32">
        <v>29</v>
      </c>
      <c r="F32">
        <v>230</v>
      </c>
    </row>
    <row r="33" spans="1:7" x14ac:dyDescent="0.25">
      <c r="A33">
        <v>32</v>
      </c>
      <c r="B33" t="s">
        <v>47</v>
      </c>
      <c r="G33">
        <v>1984</v>
      </c>
    </row>
    <row r="34" spans="1:7" x14ac:dyDescent="0.25">
      <c r="A34">
        <v>33</v>
      </c>
      <c r="B34" t="s">
        <v>47</v>
      </c>
      <c r="G34">
        <v>1995</v>
      </c>
    </row>
    <row r="35" spans="1:7" x14ac:dyDescent="0.25">
      <c r="A35">
        <v>34</v>
      </c>
      <c r="B35" t="s">
        <v>47</v>
      </c>
      <c r="G35">
        <v>1984</v>
      </c>
    </row>
    <row r="36" spans="1:7" x14ac:dyDescent="0.25">
      <c r="A36">
        <v>35</v>
      </c>
      <c r="B36" t="s">
        <v>127</v>
      </c>
      <c r="C36">
        <v>49</v>
      </c>
      <c r="D36">
        <v>26</v>
      </c>
      <c r="E36">
        <v>54</v>
      </c>
      <c r="F36">
        <v>247</v>
      </c>
    </row>
    <row r="37" spans="1:7" x14ac:dyDescent="0.25">
      <c r="A37">
        <v>36</v>
      </c>
      <c r="B37" t="s">
        <v>3</v>
      </c>
      <c r="C37">
        <v>25</v>
      </c>
      <c r="D37">
        <v>23</v>
      </c>
      <c r="E37">
        <v>32</v>
      </c>
      <c r="F37">
        <v>274</v>
      </c>
    </row>
    <row r="38" spans="1:7" x14ac:dyDescent="0.25">
      <c r="A38">
        <v>37</v>
      </c>
      <c r="B38" t="s">
        <v>3</v>
      </c>
      <c r="C38">
        <v>22</v>
      </c>
      <c r="D38">
        <v>21</v>
      </c>
      <c r="E38">
        <v>27</v>
      </c>
      <c r="F38">
        <v>227</v>
      </c>
    </row>
    <row r="39" spans="1:7" x14ac:dyDescent="0.25">
      <c r="A39">
        <v>38</v>
      </c>
      <c r="B39" t="s">
        <v>3</v>
      </c>
      <c r="C39">
        <v>25</v>
      </c>
      <c r="D39">
        <v>23</v>
      </c>
      <c r="E39">
        <v>27</v>
      </c>
      <c r="F39">
        <v>220</v>
      </c>
    </row>
    <row r="40" spans="1:7" x14ac:dyDescent="0.25">
      <c r="A40">
        <v>39</v>
      </c>
      <c r="B40" t="s">
        <v>3</v>
      </c>
      <c r="C40">
        <v>49</v>
      </c>
      <c r="D40">
        <v>26</v>
      </c>
      <c r="E40">
        <v>50</v>
      </c>
      <c r="F40">
        <v>291</v>
      </c>
    </row>
    <row r="41" spans="1:7" x14ac:dyDescent="0.25">
      <c r="A41">
        <v>40</v>
      </c>
      <c r="B41" t="s">
        <v>3</v>
      </c>
      <c r="C41">
        <v>60</v>
      </c>
      <c r="D41">
        <v>30</v>
      </c>
      <c r="E41">
        <v>59</v>
      </c>
      <c r="F41">
        <v>346</v>
      </c>
    </row>
    <row r="42" spans="1:7" x14ac:dyDescent="0.25">
      <c r="A42">
        <v>41</v>
      </c>
      <c r="B42" t="s">
        <v>3</v>
      </c>
      <c r="C42">
        <v>41</v>
      </c>
      <c r="D42">
        <v>28</v>
      </c>
      <c r="E42">
        <v>44</v>
      </c>
      <c r="F42">
        <v>298</v>
      </c>
    </row>
    <row r="43" spans="1:7" x14ac:dyDescent="0.25">
      <c r="A43">
        <v>42</v>
      </c>
      <c r="B43" t="s">
        <v>3</v>
      </c>
      <c r="C43">
        <v>54</v>
      </c>
      <c r="D43">
        <v>29</v>
      </c>
      <c r="E43">
        <v>54</v>
      </c>
      <c r="F43">
        <v>323</v>
      </c>
    </row>
    <row r="44" spans="1:7" x14ac:dyDescent="0.25">
      <c r="A44">
        <v>43</v>
      </c>
      <c r="B44" t="s">
        <v>2</v>
      </c>
      <c r="C44">
        <v>46</v>
      </c>
      <c r="D44">
        <v>23</v>
      </c>
      <c r="E44">
        <v>45</v>
      </c>
      <c r="F44">
        <v>254</v>
      </c>
    </row>
    <row r="45" spans="1:7" x14ac:dyDescent="0.25">
      <c r="A45">
        <v>44</v>
      </c>
      <c r="B45" t="s">
        <v>3</v>
      </c>
      <c r="C45">
        <v>25</v>
      </c>
      <c r="D45">
        <v>23</v>
      </c>
      <c r="E45">
        <v>28</v>
      </c>
      <c r="F45">
        <v>259</v>
      </c>
    </row>
    <row r="46" spans="1:7" x14ac:dyDescent="0.25">
      <c r="A46">
        <v>45</v>
      </c>
      <c r="B46" t="s">
        <v>3</v>
      </c>
      <c r="C46">
        <v>21</v>
      </c>
      <c r="D46">
        <v>21</v>
      </c>
      <c r="E46">
        <v>26</v>
      </c>
      <c r="F46">
        <v>237</v>
      </c>
    </row>
    <row r="47" spans="1:7" x14ac:dyDescent="0.25">
      <c r="A47">
        <v>46</v>
      </c>
      <c r="B47" t="s">
        <v>3</v>
      </c>
      <c r="C47">
        <v>26</v>
      </c>
      <c r="D47">
        <v>23</v>
      </c>
      <c r="E47">
        <v>37</v>
      </c>
      <c r="F47">
        <v>276</v>
      </c>
    </row>
    <row r="48" spans="1:7" x14ac:dyDescent="0.25">
      <c r="A48">
        <v>47</v>
      </c>
      <c r="B48" t="s">
        <v>3</v>
      </c>
      <c r="C48">
        <v>17</v>
      </c>
      <c r="D48">
        <v>19</v>
      </c>
      <c r="E48">
        <v>18</v>
      </c>
      <c r="F48">
        <v>167</v>
      </c>
    </row>
    <row r="49" spans="1:7" x14ac:dyDescent="0.25">
      <c r="A49">
        <v>48</v>
      </c>
      <c r="B49" t="s">
        <v>3</v>
      </c>
      <c r="C49">
        <v>16</v>
      </c>
      <c r="D49">
        <v>18</v>
      </c>
      <c r="E49">
        <v>20</v>
      </c>
      <c r="F49">
        <v>212</v>
      </c>
    </row>
    <row r="50" spans="1:7" x14ac:dyDescent="0.25">
      <c r="A50">
        <v>49</v>
      </c>
      <c r="B50" t="s">
        <v>3</v>
      </c>
      <c r="C50">
        <v>28</v>
      </c>
      <c r="D50">
        <v>24</v>
      </c>
      <c r="E50">
        <v>35</v>
      </c>
      <c r="F50">
        <v>294</v>
      </c>
    </row>
    <row r="51" spans="1:7" x14ac:dyDescent="0.25">
      <c r="A51">
        <v>50</v>
      </c>
      <c r="B51" t="s">
        <v>125</v>
      </c>
      <c r="C51">
        <v>28</v>
      </c>
      <c r="D51">
        <v>24</v>
      </c>
      <c r="E51">
        <v>33</v>
      </c>
      <c r="F51">
        <v>274</v>
      </c>
    </row>
    <row r="52" spans="1:7" x14ac:dyDescent="0.25">
      <c r="A52">
        <v>51</v>
      </c>
      <c r="B52" t="s">
        <v>3</v>
      </c>
      <c r="C52">
        <v>30</v>
      </c>
      <c r="D52">
        <v>24</v>
      </c>
      <c r="E52">
        <v>35</v>
      </c>
      <c r="F52">
        <v>282</v>
      </c>
    </row>
    <row r="53" spans="1:7" x14ac:dyDescent="0.25">
      <c r="A53">
        <v>52</v>
      </c>
      <c r="B53" t="s">
        <v>3</v>
      </c>
      <c r="C53">
        <v>18</v>
      </c>
      <c r="D53">
        <v>19</v>
      </c>
      <c r="E53">
        <v>18</v>
      </c>
      <c r="F53">
        <v>204</v>
      </c>
    </row>
    <row r="54" spans="1:7" x14ac:dyDescent="0.25">
      <c r="A54">
        <v>53</v>
      </c>
      <c r="B54" t="s">
        <v>3</v>
      </c>
      <c r="C54">
        <v>23</v>
      </c>
      <c r="D54">
        <v>21</v>
      </c>
      <c r="E54">
        <v>29</v>
      </c>
      <c r="F54">
        <v>280</v>
      </c>
    </row>
    <row r="55" spans="1:7" x14ac:dyDescent="0.25">
      <c r="A55">
        <v>54</v>
      </c>
      <c r="B55" t="s">
        <v>3</v>
      </c>
      <c r="C55">
        <v>22</v>
      </c>
      <c r="D55">
        <v>21</v>
      </c>
      <c r="G55">
        <v>2005</v>
      </c>
    </row>
    <row r="56" spans="1:7" x14ac:dyDescent="0.25">
      <c r="A56">
        <v>55</v>
      </c>
      <c r="B56" t="s">
        <v>3</v>
      </c>
      <c r="C56">
        <v>25</v>
      </c>
      <c r="D56">
        <v>23</v>
      </c>
      <c r="E56">
        <v>31</v>
      </c>
      <c r="F56">
        <v>277</v>
      </c>
    </row>
    <row r="57" spans="1:7" x14ac:dyDescent="0.25">
      <c r="A57">
        <v>56</v>
      </c>
      <c r="B57" t="s">
        <v>3</v>
      </c>
      <c r="C57">
        <v>26</v>
      </c>
      <c r="D57">
        <v>23</v>
      </c>
      <c r="G57">
        <v>2005</v>
      </c>
    </row>
    <row r="58" spans="1:7" x14ac:dyDescent="0.25">
      <c r="A58">
        <v>57</v>
      </c>
      <c r="B58" t="s">
        <v>3</v>
      </c>
      <c r="C58">
        <v>21</v>
      </c>
      <c r="D58">
        <v>25</v>
      </c>
      <c r="E58">
        <v>27</v>
      </c>
      <c r="F58">
        <v>304</v>
      </c>
    </row>
    <row r="59" spans="1:7" x14ac:dyDescent="0.25">
      <c r="A59">
        <v>58</v>
      </c>
      <c r="B59" t="s">
        <v>3</v>
      </c>
      <c r="C59">
        <v>25</v>
      </c>
      <c r="D59">
        <v>23</v>
      </c>
      <c r="E59">
        <v>32</v>
      </c>
      <c r="F59">
        <v>304</v>
      </c>
    </row>
    <row r="60" spans="1:7" x14ac:dyDescent="0.25">
      <c r="A60">
        <v>59</v>
      </c>
      <c r="B60" t="s">
        <v>3</v>
      </c>
      <c r="C60">
        <v>23</v>
      </c>
      <c r="D60">
        <v>21</v>
      </c>
      <c r="E60">
        <v>28</v>
      </c>
      <c r="F60">
        <v>280</v>
      </c>
    </row>
    <row r="61" spans="1:7" x14ac:dyDescent="0.25">
      <c r="A61">
        <v>60</v>
      </c>
      <c r="B61" t="s">
        <v>3</v>
      </c>
      <c r="C61">
        <v>18</v>
      </c>
      <c r="D61">
        <v>19</v>
      </c>
      <c r="E61">
        <v>21</v>
      </c>
      <c r="F61">
        <v>205</v>
      </c>
    </row>
    <row r="62" spans="1:7" x14ac:dyDescent="0.25">
      <c r="A62">
        <v>61</v>
      </c>
      <c r="B62" t="s">
        <v>3</v>
      </c>
      <c r="C62">
        <v>33</v>
      </c>
      <c r="D62">
        <v>25</v>
      </c>
      <c r="E62">
        <v>38</v>
      </c>
      <c r="F62">
        <v>283</v>
      </c>
    </row>
    <row r="63" spans="1:7" x14ac:dyDescent="0.25">
      <c r="A63">
        <v>62</v>
      </c>
      <c r="B63" t="s">
        <v>2</v>
      </c>
      <c r="C63">
        <v>45</v>
      </c>
      <c r="D63">
        <v>25</v>
      </c>
      <c r="E63">
        <v>47</v>
      </c>
      <c r="F63">
        <v>258</v>
      </c>
    </row>
    <row r="64" spans="1:7" x14ac:dyDescent="0.25">
      <c r="A64">
        <v>63</v>
      </c>
      <c r="B64" t="s">
        <v>3</v>
      </c>
      <c r="C64">
        <v>17</v>
      </c>
      <c r="D64">
        <v>19</v>
      </c>
      <c r="G64">
        <v>2005</v>
      </c>
    </row>
    <row r="65" spans="1:7" x14ac:dyDescent="0.25">
      <c r="A65">
        <v>64</v>
      </c>
      <c r="B65" t="s">
        <v>3</v>
      </c>
      <c r="C65">
        <v>25</v>
      </c>
      <c r="D65">
        <v>23</v>
      </c>
      <c r="G65">
        <v>2005</v>
      </c>
    </row>
    <row r="66" spans="1:7" x14ac:dyDescent="0.25">
      <c r="A66">
        <v>65</v>
      </c>
      <c r="B66" t="s">
        <v>5</v>
      </c>
      <c r="C66">
        <v>18</v>
      </c>
      <c r="D66">
        <v>19</v>
      </c>
      <c r="G66">
        <v>2005</v>
      </c>
    </row>
    <row r="67" spans="1:7" x14ac:dyDescent="0.25">
      <c r="A67">
        <v>66</v>
      </c>
      <c r="B67" t="s">
        <v>125</v>
      </c>
      <c r="G67">
        <v>1995</v>
      </c>
    </row>
    <row r="68" spans="1:7" x14ac:dyDescent="0.25">
      <c r="A68">
        <v>67</v>
      </c>
      <c r="B68" t="s">
        <v>3</v>
      </c>
      <c r="C68">
        <v>20</v>
      </c>
      <c r="D68">
        <v>20</v>
      </c>
      <c r="E68">
        <v>23</v>
      </c>
      <c r="F68">
        <v>185</v>
      </c>
    </row>
    <row r="69" spans="1:7" x14ac:dyDescent="0.25">
      <c r="A69">
        <v>68</v>
      </c>
      <c r="B69" t="s">
        <v>3</v>
      </c>
      <c r="C69">
        <v>29</v>
      </c>
      <c r="D69">
        <v>24</v>
      </c>
      <c r="E69">
        <v>36</v>
      </c>
      <c r="F69">
        <v>252</v>
      </c>
    </row>
    <row r="70" spans="1:7" x14ac:dyDescent="0.25">
      <c r="A70">
        <v>69</v>
      </c>
      <c r="B70" t="s">
        <v>3</v>
      </c>
      <c r="C70">
        <v>20</v>
      </c>
      <c r="D70">
        <v>20</v>
      </c>
      <c r="E70">
        <v>24</v>
      </c>
      <c r="F70">
        <v>186</v>
      </c>
    </row>
    <row r="71" spans="1:7" x14ac:dyDescent="0.25">
      <c r="A71">
        <v>70</v>
      </c>
      <c r="B71" t="s">
        <v>2</v>
      </c>
      <c r="C71">
        <v>56</v>
      </c>
      <c r="D71">
        <v>28</v>
      </c>
      <c r="E71">
        <v>56</v>
      </c>
      <c r="F71">
        <v>275</v>
      </c>
    </row>
    <row r="72" spans="1:7" x14ac:dyDescent="0.25">
      <c r="A72">
        <v>71</v>
      </c>
      <c r="B72" t="s">
        <v>3</v>
      </c>
      <c r="C72">
        <v>27</v>
      </c>
      <c r="D72">
        <v>23</v>
      </c>
      <c r="E72">
        <v>39</v>
      </c>
      <c r="F72">
        <v>265</v>
      </c>
    </row>
    <row r="73" spans="1:7" x14ac:dyDescent="0.25">
      <c r="A73">
        <v>72</v>
      </c>
      <c r="B73" t="s">
        <v>3</v>
      </c>
      <c r="C73">
        <v>42</v>
      </c>
      <c r="D73">
        <v>28</v>
      </c>
      <c r="G73">
        <v>2005</v>
      </c>
    </row>
    <row r="74" spans="1:7" x14ac:dyDescent="0.25">
      <c r="A74">
        <v>73</v>
      </c>
      <c r="B74" t="s">
        <v>3</v>
      </c>
      <c r="C74">
        <v>33</v>
      </c>
      <c r="D74">
        <v>25</v>
      </c>
      <c r="E74">
        <v>34</v>
      </c>
      <c r="F74">
        <v>256.5</v>
      </c>
    </row>
    <row r="75" spans="1:7" x14ac:dyDescent="0.25">
      <c r="A75">
        <v>74</v>
      </c>
      <c r="B75" t="s">
        <v>141</v>
      </c>
      <c r="C75">
        <v>29</v>
      </c>
      <c r="D75">
        <v>24</v>
      </c>
      <c r="G75">
        <v>2005</v>
      </c>
    </row>
    <row r="76" spans="1:7" x14ac:dyDescent="0.25">
      <c r="A76">
        <v>75</v>
      </c>
      <c r="B76" t="s">
        <v>3</v>
      </c>
      <c r="C76">
        <v>32</v>
      </c>
      <c r="D76">
        <v>25</v>
      </c>
      <c r="E76">
        <v>35</v>
      </c>
      <c r="F76">
        <v>244</v>
      </c>
    </row>
    <row r="77" spans="1:7" x14ac:dyDescent="0.25">
      <c r="A77">
        <v>76</v>
      </c>
      <c r="B77" t="s">
        <v>3</v>
      </c>
      <c r="C77">
        <v>49</v>
      </c>
      <c r="D77">
        <v>29</v>
      </c>
      <c r="E77">
        <v>53</v>
      </c>
      <c r="F77">
        <v>300</v>
      </c>
    </row>
    <row r="78" spans="1:7" x14ac:dyDescent="0.25">
      <c r="A78">
        <v>77</v>
      </c>
      <c r="B78" t="s">
        <v>3</v>
      </c>
      <c r="C78">
        <v>49</v>
      </c>
      <c r="D78">
        <v>29</v>
      </c>
      <c r="E78">
        <v>43</v>
      </c>
      <c r="F78">
        <v>276</v>
      </c>
    </row>
    <row r="79" spans="1:7" x14ac:dyDescent="0.25">
      <c r="A79">
        <v>78</v>
      </c>
      <c r="B79" t="s">
        <v>3</v>
      </c>
      <c r="C79">
        <v>26</v>
      </c>
      <c r="D79">
        <v>23</v>
      </c>
      <c r="E79">
        <v>30</v>
      </c>
      <c r="F79">
        <v>233</v>
      </c>
    </row>
    <row r="80" spans="1:7" x14ac:dyDescent="0.25">
      <c r="A80">
        <v>79</v>
      </c>
      <c r="B80" t="s">
        <v>3</v>
      </c>
      <c r="C80">
        <v>43</v>
      </c>
      <c r="D80">
        <v>28</v>
      </c>
      <c r="E80">
        <v>46</v>
      </c>
      <c r="F80">
        <v>309</v>
      </c>
    </row>
    <row r="81" spans="1:7" x14ac:dyDescent="0.25">
      <c r="A81">
        <v>80</v>
      </c>
      <c r="B81" t="s">
        <v>125</v>
      </c>
      <c r="C81">
        <v>18</v>
      </c>
      <c r="D81">
        <v>19</v>
      </c>
      <c r="G81">
        <v>2005</v>
      </c>
    </row>
    <row r="82" spans="1:7" x14ac:dyDescent="0.25">
      <c r="A82">
        <v>81</v>
      </c>
      <c r="B82" t="s">
        <v>3</v>
      </c>
      <c r="C82">
        <v>43</v>
      </c>
      <c r="D82">
        <v>28</v>
      </c>
      <c r="E82">
        <v>45</v>
      </c>
      <c r="F82">
        <v>285</v>
      </c>
    </row>
    <row r="83" spans="1:7" x14ac:dyDescent="0.25">
      <c r="A83">
        <v>82</v>
      </c>
      <c r="B83" t="s">
        <v>3</v>
      </c>
      <c r="C83">
        <v>19</v>
      </c>
      <c r="D83">
        <v>20</v>
      </c>
      <c r="E83">
        <v>23</v>
      </c>
      <c r="F83">
        <v>172</v>
      </c>
    </row>
    <row r="84" spans="1:7" x14ac:dyDescent="0.25">
      <c r="A84">
        <v>83</v>
      </c>
      <c r="B84" t="s">
        <v>141</v>
      </c>
      <c r="C84">
        <v>29</v>
      </c>
      <c r="D84">
        <v>24</v>
      </c>
      <c r="G84">
        <v>2005</v>
      </c>
    </row>
    <row r="85" spans="1:7" x14ac:dyDescent="0.25">
      <c r="A85">
        <v>84</v>
      </c>
      <c r="B85" t="s">
        <v>3</v>
      </c>
      <c r="C85">
        <v>23</v>
      </c>
      <c r="D85">
        <v>21</v>
      </c>
      <c r="E85">
        <v>30</v>
      </c>
      <c r="F85">
        <v>247</v>
      </c>
    </row>
    <row r="86" spans="1:7" x14ac:dyDescent="0.25">
      <c r="A86">
        <v>85</v>
      </c>
      <c r="B86" t="s">
        <v>141</v>
      </c>
      <c r="C86">
        <v>26</v>
      </c>
      <c r="D86">
        <v>23</v>
      </c>
      <c r="G86">
        <v>2005</v>
      </c>
    </row>
    <row r="87" spans="1:7" x14ac:dyDescent="0.25">
      <c r="A87">
        <v>86</v>
      </c>
      <c r="B87" t="s">
        <v>3</v>
      </c>
      <c r="C87">
        <v>31</v>
      </c>
      <c r="D87">
        <v>25</v>
      </c>
      <c r="E87">
        <v>35</v>
      </c>
      <c r="F87">
        <v>270</v>
      </c>
    </row>
    <row r="88" spans="1:7" x14ac:dyDescent="0.25">
      <c r="A88">
        <v>87</v>
      </c>
      <c r="B88" t="s">
        <v>125</v>
      </c>
      <c r="C88">
        <v>24</v>
      </c>
      <c r="D88">
        <v>23</v>
      </c>
      <c r="E88">
        <v>25</v>
      </c>
      <c r="F88">
        <v>199</v>
      </c>
    </row>
    <row r="89" spans="1:7" x14ac:dyDescent="0.25">
      <c r="A89">
        <v>88</v>
      </c>
      <c r="B89" t="s">
        <v>141</v>
      </c>
      <c r="C89">
        <v>25</v>
      </c>
      <c r="D89">
        <v>23</v>
      </c>
      <c r="G89">
        <v>2005</v>
      </c>
    </row>
    <row r="90" spans="1:7" x14ac:dyDescent="0.25">
      <c r="A90">
        <v>89</v>
      </c>
      <c r="B90" t="s">
        <v>3</v>
      </c>
      <c r="C90">
        <v>31</v>
      </c>
      <c r="D90">
        <v>25</v>
      </c>
      <c r="E90">
        <v>36</v>
      </c>
      <c r="F90">
        <v>239</v>
      </c>
    </row>
    <row r="91" spans="1:7" x14ac:dyDescent="0.25">
      <c r="A91">
        <v>90</v>
      </c>
      <c r="B91" t="s">
        <v>141</v>
      </c>
      <c r="C91">
        <v>21</v>
      </c>
      <c r="D91">
        <v>21</v>
      </c>
      <c r="G91">
        <v>2005</v>
      </c>
    </row>
    <row r="92" spans="1:7" x14ac:dyDescent="0.25">
      <c r="A92">
        <v>91</v>
      </c>
      <c r="B92" t="s">
        <v>3</v>
      </c>
      <c r="C92">
        <v>15</v>
      </c>
      <c r="D92">
        <v>17</v>
      </c>
      <c r="E92">
        <v>17</v>
      </c>
      <c r="F92">
        <v>158</v>
      </c>
    </row>
    <row r="93" spans="1:7" x14ac:dyDescent="0.25">
      <c r="A93">
        <v>92</v>
      </c>
      <c r="B93" t="s">
        <v>2</v>
      </c>
      <c r="C93">
        <v>28</v>
      </c>
      <c r="D93">
        <v>24</v>
      </c>
      <c r="E93">
        <v>28</v>
      </c>
      <c r="F93">
        <v>231</v>
      </c>
    </row>
    <row r="94" spans="1:7" x14ac:dyDescent="0.25">
      <c r="A94">
        <v>93</v>
      </c>
      <c r="B94" t="s">
        <v>3</v>
      </c>
      <c r="C94">
        <v>14</v>
      </c>
      <c r="D94">
        <v>16</v>
      </c>
      <c r="E94">
        <v>16</v>
      </c>
      <c r="F94">
        <v>157</v>
      </c>
    </row>
    <row r="95" spans="1:7" x14ac:dyDescent="0.25">
      <c r="A95">
        <v>94</v>
      </c>
      <c r="B95" t="s">
        <v>2</v>
      </c>
      <c r="C95">
        <v>45</v>
      </c>
      <c r="D95">
        <v>25</v>
      </c>
      <c r="G95">
        <v>2005</v>
      </c>
    </row>
    <row r="96" spans="1:7" x14ac:dyDescent="0.25">
      <c r="A96">
        <v>95</v>
      </c>
      <c r="B96" t="s">
        <v>3</v>
      </c>
      <c r="C96">
        <v>49</v>
      </c>
      <c r="D96">
        <v>26</v>
      </c>
      <c r="E96">
        <v>51</v>
      </c>
      <c r="F96">
        <v>291</v>
      </c>
    </row>
    <row r="97" spans="1:7" x14ac:dyDescent="0.25">
      <c r="A97">
        <v>96</v>
      </c>
      <c r="B97" t="s">
        <v>2</v>
      </c>
      <c r="C97">
        <v>44</v>
      </c>
      <c r="D97">
        <v>25</v>
      </c>
      <c r="E97">
        <v>46</v>
      </c>
      <c r="F97">
        <v>250</v>
      </c>
    </row>
    <row r="98" spans="1:7" x14ac:dyDescent="0.25">
      <c r="A98">
        <v>97</v>
      </c>
      <c r="B98" t="s">
        <v>3</v>
      </c>
      <c r="C98">
        <v>23</v>
      </c>
      <c r="D98">
        <v>21</v>
      </c>
      <c r="E98">
        <v>26</v>
      </c>
      <c r="F98">
        <v>234</v>
      </c>
    </row>
    <row r="99" spans="1:7" x14ac:dyDescent="0.25">
      <c r="A99">
        <v>98</v>
      </c>
      <c r="B99" t="s">
        <v>3</v>
      </c>
      <c r="C99">
        <v>36</v>
      </c>
      <c r="D99">
        <v>26</v>
      </c>
      <c r="E99">
        <v>42</v>
      </c>
      <c r="F99">
        <v>276</v>
      </c>
    </row>
    <row r="100" spans="1:7" x14ac:dyDescent="0.25">
      <c r="A100">
        <v>99</v>
      </c>
      <c r="B100" t="s">
        <v>125</v>
      </c>
      <c r="C100">
        <v>17</v>
      </c>
      <c r="D100">
        <v>19</v>
      </c>
      <c r="E100">
        <v>21</v>
      </c>
      <c r="F100">
        <v>200</v>
      </c>
    </row>
    <row r="101" spans="1:7" x14ac:dyDescent="0.25">
      <c r="A101">
        <v>100</v>
      </c>
      <c r="B101" t="s">
        <v>2</v>
      </c>
      <c r="C101">
        <v>25</v>
      </c>
      <c r="D101">
        <v>18</v>
      </c>
      <c r="G101">
        <v>2005</v>
      </c>
    </row>
    <row r="102" spans="1:7" x14ac:dyDescent="0.25">
      <c r="A102">
        <v>101</v>
      </c>
      <c r="B102" t="s">
        <v>2</v>
      </c>
      <c r="C102">
        <v>30</v>
      </c>
      <c r="D102">
        <v>20</v>
      </c>
      <c r="E102">
        <v>32</v>
      </c>
      <c r="F102">
        <v>222</v>
      </c>
    </row>
    <row r="103" spans="1:7" x14ac:dyDescent="0.25">
      <c r="A103">
        <v>102</v>
      </c>
      <c r="B103" t="s">
        <v>125</v>
      </c>
      <c r="C103">
        <v>31</v>
      </c>
      <c r="D103">
        <v>24</v>
      </c>
      <c r="E103">
        <v>36</v>
      </c>
      <c r="F103">
        <v>246</v>
      </c>
    </row>
    <row r="104" spans="1:7" x14ac:dyDescent="0.25">
      <c r="A104">
        <v>103</v>
      </c>
      <c r="B104" t="s">
        <v>125</v>
      </c>
      <c r="C104">
        <v>25</v>
      </c>
      <c r="D104">
        <v>23</v>
      </c>
      <c r="E104">
        <v>27</v>
      </c>
      <c r="F104">
        <v>184</v>
      </c>
    </row>
    <row r="105" spans="1:7" x14ac:dyDescent="0.25">
      <c r="A105">
        <v>104</v>
      </c>
      <c r="B105" t="s">
        <v>3</v>
      </c>
      <c r="C105">
        <v>12</v>
      </c>
      <c r="D105">
        <v>15</v>
      </c>
      <c r="E105">
        <v>15</v>
      </c>
      <c r="F105">
        <v>125</v>
      </c>
    </row>
    <row r="106" spans="1:7" x14ac:dyDescent="0.25">
      <c r="A106">
        <v>105</v>
      </c>
      <c r="B106" t="s">
        <v>3</v>
      </c>
      <c r="C106">
        <v>16</v>
      </c>
      <c r="D106">
        <v>18</v>
      </c>
      <c r="E106">
        <v>17</v>
      </c>
      <c r="F106">
        <v>162</v>
      </c>
    </row>
    <row r="107" spans="1:7" x14ac:dyDescent="0.25">
      <c r="A107">
        <v>106</v>
      </c>
      <c r="B107" t="s">
        <v>2</v>
      </c>
      <c r="C107">
        <v>34</v>
      </c>
      <c r="D107">
        <v>22</v>
      </c>
      <c r="E107">
        <v>40</v>
      </c>
      <c r="F107">
        <v>225</v>
      </c>
    </row>
    <row r="108" spans="1:7" x14ac:dyDescent="0.25">
      <c r="A108">
        <v>107</v>
      </c>
      <c r="B108" t="s">
        <v>2</v>
      </c>
      <c r="C108">
        <v>38</v>
      </c>
      <c r="D108">
        <v>23</v>
      </c>
      <c r="E108">
        <v>42</v>
      </c>
      <c r="F108">
        <v>256</v>
      </c>
    </row>
    <row r="109" spans="1:7" x14ac:dyDescent="0.25">
      <c r="A109">
        <v>108</v>
      </c>
      <c r="B109" t="s">
        <v>125</v>
      </c>
      <c r="C109">
        <v>21</v>
      </c>
      <c r="D109">
        <v>21</v>
      </c>
      <c r="G109">
        <v>2005</v>
      </c>
    </row>
    <row r="110" spans="1:7" x14ac:dyDescent="0.25">
      <c r="A110">
        <v>109</v>
      </c>
      <c r="B110" t="s">
        <v>2</v>
      </c>
      <c r="C110">
        <v>37</v>
      </c>
      <c r="D110">
        <v>23</v>
      </c>
      <c r="G110">
        <v>2005</v>
      </c>
    </row>
    <row r="111" spans="1:7" x14ac:dyDescent="0.25">
      <c r="A111">
        <v>110</v>
      </c>
      <c r="B111" t="s">
        <v>141</v>
      </c>
      <c r="C111">
        <v>27</v>
      </c>
      <c r="D111">
        <v>23</v>
      </c>
      <c r="G111">
        <v>2005</v>
      </c>
    </row>
    <row r="112" spans="1:7" x14ac:dyDescent="0.25">
      <c r="A112">
        <v>111</v>
      </c>
      <c r="B112" t="s">
        <v>2</v>
      </c>
      <c r="C112">
        <v>26</v>
      </c>
      <c r="D112">
        <v>18</v>
      </c>
      <c r="G112">
        <v>2005</v>
      </c>
    </row>
    <row r="113" spans="1:7" x14ac:dyDescent="0.25">
      <c r="A113">
        <v>112</v>
      </c>
      <c r="B113" t="s">
        <v>2</v>
      </c>
      <c r="C113">
        <v>24</v>
      </c>
      <c r="D113">
        <v>17</v>
      </c>
      <c r="G113">
        <v>2005</v>
      </c>
    </row>
    <row r="114" spans="1:7" x14ac:dyDescent="0.25">
      <c r="A114">
        <v>113</v>
      </c>
      <c r="B114" t="s">
        <v>3</v>
      </c>
      <c r="C114">
        <v>36</v>
      </c>
      <c r="D114">
        <v>26</v>
      </c>
      <c r="E114">
        <v>35</v>
      </c>
      <c r="F114">
        <v>251</v>
      </c>
    </row>
    <row r="115" spans="1:7" x14ac:dyDescent="0.25">
      <c r="A115">
        <v>114</v>
      </c>
      <c r="B115" t="s">
        <v>2</v>
      </c>
      <c r="C115">
        <v>41</v>
      </c>
      <c r="D115">
        <v>24</v>
      </c>
      <c r="E115">
        <v>45</v>
      </c>
      <c r="F115">
        <v>308</v>
      </c>
    </row>
    <row r="116" spans="1:7" x14ac:dyDescent="0.25">
      <c r="A116">
        <v>115</v>
      </c>
      <c r="B116" t="s">
        <v>3</v>
      </c>
      <c r="C116">
        <v>19</v>
      </c>
      <c r="D116">
        <v>20</v>
      </c>
      <c r="G116">
        <v>2005</v>
      </c>
    </row>
    <row r="117" spans="1:7" x14ac:dyDescent="0.25">
      <c r="A117">
        <v>116</v>
      </c>
      <c r="B117" t="s">
        <v>3</v>
      </c>
      <c r="C117">
        <v>24</v>
      </c>
      <c r="D117">
        <v>23</v>
      </c>
      <c r="G117">
        <v>2005</v>
      </c>
    </row>
    <row r="118" spans="1:7" x14ac:dyDescent="0.25">
      <c r="A118">
        <v>117</v>
      </c>
      <c r="B118" t="s">
        <v>2</v>
      </c>
      <c r="C118">
        <v>50</v>
      </c>
      <c r="D118">
        <v>26</v>
      </c>
      <c r="G118">
        <v>2005</v>
      </c>
    </row>
    <row r="119" spans="1:7" x14ac:dyDescent="0.25">
      <c r="A119">
        <v>118</v>
      </c>
      <c r="B119" t="s">
        <v>3</v>
      </c>
      <c r="C119">
        <v>16</v>
      </c>
      <c r="D119">
        <v>18</v>
      </c>
      <c r="G119">
        <v>2005</v>
      </c>
    </row>
    <row r="120" spans="1:7" x14ac:dyDescent="0.25">
      <c r="A120">
        <v>119</v>
      </c>
      <c r="B120" t="s">
        <v>3</v>
      </c>
      <c r="C120">
        <v>15</v>
      </c>
      <c r="D120">
        <v>17</v>
      </c>
      <c r="G120">
        <v>2005</v>
      </c>
    </row>
    <row r="121" spans="1:7" x14ac:dyDescent="0.25">
      <c r="A121">
        <v>120</v>
      </c>
      <c r="B121" t="s">
        <v>3</v>
      </c>
      <c r="C121">
        <v>23</v>
      </c>
      <c r="D121">
        <v>21</v>
      </c>
      <c r="E121">
        <v>33</v>
      </c>
      <c r="F121">
        <v>249</v>
      </c>
    </row>
    <row r="122" spans="1:7" x14ac:dyDescent="0.25">
      <c r="A122">
        <v>121</v>
      </c>
      <c r="B122" t="s">
        <v>3</v>
      </c>
      <c r="C122">
        <v>20</v>
      </c>
      <c r="D122">
        <v>20</v>
      </c>
      <c r="G122">
        <v>2005</v>
      </c>
    </row>
    <row r="123" spans="1:7" x14ac:dyDescent="0.25">
      <c r="A123">
        <v>122</v>
      </c>
      <c r="B123" t="s">
        <v>47</v>
      </c>
      <c r="G123">
        <v>1984</v>
      </c>
    </row>
    <row r="124" spans="1:7" x14ac:dyDescent="0.25">
      <c r="A124">
        <v>123</v>
      </c>
      <c r="B124" t="s">
        <v>3</v>
      </c>
      <c r="C124">
        <v>22</v>
      </c>
      <c r="D124">
        <v>20</v>
      </c>
      <c r="G124">
        <v>2005</v>
      </c>
    </row>
    <row r="125" spans="1:7" x14ac:dyDescent="0.25">
      <c r="A125">
        <v>124</v>
      </c>
      <c r="B125" t="s">
        <v>3</v>
      </c>
      <c r="C125">
        <v>25</v>
      </c>
      <c r="D125">
        <v>23</v>
      </c>
      <c r="G125">
        <v>2005</v>
      </c>
    </row>
    <row r="126" spans="1:7" x14ac:dyDescent="0.25">
      <c r="A126">
        <v>200</v>
      </c>
      <c r="B126" s="15" t="s">
        <v>3</v>
      </c>
      <c r="C126" s="15">
        <v>17</v>
      </c>
      <c r="D126" s="23">
        <f>(C126)^3/(1.38422 + 0.30514 *(C126))^3 + 1.3</f>
        <v>18.611448229553357</v>
      </c>
    </row>
    <row r="127" spans="1:7" x14ac:dyDescent="0.25">
      <c r="A127">
        <v>201</v>
      </c>
      <c r="B127" s="15" t="s">
        <v>3</v>
      </c>
      <c r="C127" s="15">
        <v>17</v>
      </c>
      <c r="D127" s="23">
        <f t="shared" ref="D127:D190" si="0">(C127)^3/(1.38422 + 0.30514 *(C127))^3 + 1.3</f>
        <v>18.611448229553357</v>
      </c>
    </row>
    <row r="128" spans="1:7" x14ac:dyDescent="0.25">
      <c r="A128">
        <v>202</v>
      </c>
      <c r="B128" s="15" t="s">
        <v>3</v>
      </c>
      <c r="C128" s="15">
        <v>17</v>
      </c>
      <c r="D128" s="23">
        <f t="shared" si="0"/>
        <v>18.611448229553357</v>
      </c>
    </row>
    <row r="129" spans="1:7" x14ac:dyDescent="0.25">
      <c r="A129">
        <v>203</v>
      </c>
      <c r="B129" s="15" t="s">
        <v>3</v>
      </c>
      <c r="C129" s="15">
        <v>17</v>
      </c>
      <c r="D129" s="23">
        <f t="shared" si="0"/>
        <v>18.611448229553357</v>
      </c>
    </row>
    <row r="130" spans="1:7" x14ac:dyDescent="0.25">
      <c r="A130">
        <v>204</v>
      </c>
      <c r="B130" s="15" t="s">
        <v>3</v>
      </c>
      <c r="C130" s="15">
        <v>17</v>
      </c>
      <c r="D130" s="23">
        <f t="shared" si="0"/>
        <v>18.611448229553357</v>
      </c>
    </row>
    <row r="131" spans="1:7" x14ac:dyDescent="0.25">
      <c r="A131">
        <v>205</v>
      </c>
      <c r="B131" s="15" t="s">
        <v>3</v>
      </c>
      <c r="C131" s="15">
        <v>17</v>
      </c>
      <c r="D131" s="23">
        <f t="shared" si="0"/>
        <v>18.611448229553357</v>
      </c>
    </row>
    <row r="132" spans="1:7" x14ac:dyDescent="0.25">
      <c r="A132">
        <v>206</v>
      </c>
      <c r="B132" s="15" t="s">
        <v>3</v>
      </c>
      <c r="C132" s="12">
        <v>15</v>
      </c>
      <c r="D132" s="23">
        <f t="shared" si="0"/>
        <v>17.231125975211942</v>
      </c>
    </row>
    <row r="133" spans="1:7" x14ac:dyDescent="0.25">
      <c r="A133">
        <v>207</v>
      </c>
      <c r="B133" s="15" t="s">
        <v>3</v>
      </c>
      <c r="C133" s="12">
        <v>15</v>
      </c>
      <c r="D133" s="23">
        <f t="shared" si="0"/>
        <v>17.231125975211942</v>
      </c>
    </row>
    <row r="134" spans="1:7" x14ac:dyDescent="0.25">
      <c r="A134">
        <v>208</v>
      </c>
      <c r="B134" s="15" t="s">
        <v>3</v>
      </c>
      <c r="C134" s="12">
        <v>15</v>
      </c>
      <c r="D134" s="23">
        <f t="shared" si="0"/>
        <v>17.231125975211942</v>
      </c>
    </row>
    <row r="135" spans="1:7" x14ac:dyDescent="0.25">
      <c r="A135">
        <v>209</v>
      </c>
      <c r="B135" s="15" t="s">
        <v>3</v>
      </c>
      <c r="C135" s="12">
        <v>15</v>
      </c>
      <c r="D135" s="23">
        <f t="shared" si="0"/>
        <v>17.231125975211942</v>
      </c>
      <c r="G135">
        <v>2005</v>
      </c>
    </row>
    <row r="136" spans="1:7" x14ac:dyDescent="0.25">
      <c r="A136">
        <v>210</v>
      </c>
      <c r="B136" s="15" t="s">
        <v>3</v>
      </c>
      <c r="C136" s="12">
        <v>15</v>
      </c>
      <c r="D136" s="23">
        <f t="shared" si="0"/>
        <v>17.231125975211942</v>
      </c>
      <c r="G136">
        <v>2005</v>
      </c>
    </row>
    <row r="137" spans="1:7" x14ac:dyDescent="0.25">
      <c r="A137">
        <v>211</v>
      </c>
      <c r="B137" s="15" t="s">
        <v>3</v>
      </c>
      <c r="C137" s="12">
        <v>15</v>
      </c>
      <c r="D137" s="23">
        <f t="shared" si="0"/>
        <v>17.231125975211942</v>
      </c>
      <c r="G137">
        <v>2005</v>
      </c>
    </row>
    <row r="138" spans="1:7" x14ac:dyDescent="0.25">
      <c r="A138">
        <v>212</v>
      </c>
      <c r="B138" s="15" t="s">
        <v>3</v>
      </c>
      <c r="C138" s="12">
        <v>15</v>
      </c>
      <c r="D138" s="23">
        <f t="shared" si="0"/>
        <v>17.231125975211942</v>
      </c>
      <c r="G138">
        <v>2005</v>
      </c>
    </row>
    <row r="139" spans="1:7" x14ac:dyDescent="0.25">
      <c r="A139">
        <v>213</v>
      </c>
      <c r="B139" s="15" t="s">
        <v>3</v>
      </c>
      <c r="C139" s="12">
        <v>15</v>
      </c>
      <c r="D139" s="23">
        <f t="shared" si="0"/>
        <v>17.231125975211942</v>
      </c>
      <c r="G139">
        <v>2005</v>
      </c>
    </row>
    <row r="140" spans="1:7" x14ac:dyDescent="0.25">
      <c r="A140">
        <v>214</v>
      </c>
      <c r="B140" s="15" t="s">
        <v>3</v>
      </c>
      <c r="C140" s="12">
        <v>15</v>
      </c>
      <c r="D140" s="23">
        <f t="shared" si="0"/>
        <v>17.231125975211942</v>
      </c>
      <c r="G140">
        <v>2005</v>
      </c>
    </row>
    <row r="141" spans="1:7" x14ac:dyDescent="0.25">
      <c r="A141">
        <v>215</v>
      </c>
      <c r="B141" s="15" t="s">
        <v>3</v>
      </c>
      <c r="C141" s="12">
        <v>15</v>
      </c>
      <c r="D141" s="23">
        <f t="shared" si="0"/>
        <v>17.231125975211942</v>
      </c>
      <c r="G141">
        <v>2005</v>
      </c>
    </row>
    <row r="142" spans="1:7" x14ac:dyDescent="0.25">
      <c r="A142">
        <v>216</v>
      </c>
      <c r="B142" s="15" t="s">
        <v>3</v>
      </c>
      <c r="C142" s="12">
        <v>13</v>
      </c>
      <c r="D142" s="23">
        <f t="shared" si="0"/>
        <v>15.638887740884547</v>
      </c>
    </row>
    <row r="143" spans="1:7" x14ac:dyDescent="0.25">
      <c r="A143">
        <v>217</v>
      </c>
      <c r="B143" s="15" t="s">
        <v>3</v>
      </c>
      <c r="C143" s="12">
        <v>13</v>
      </c>
      <c r="D143" s="23">
        <f t="shared" si="0"/>
        <v>15.638887740884547</v>
      </c>
      <c r="G143">
        <v>2005</v>
      </c>
    </row>
    <row r="144" spans="1:7" x14ac:dyDescent="0.25">
      <c r="A144">
        <v>218</v>
      </c>
      <c r="B144" s="15" t="s">
        <v>3</v>
      </c>
      <c r="C144" s="12">
        <v>13</v>
      </c>
      <c r="D144" s="23">
        <f t="shared" si="0"/>
        <v>15.638887740884547</v>
      </c>
      <c r="G144">
        <v>2005</v>
      </c>
    </row>
    <row r="145" spans="1:7" x14ac:dyDescent="0.25">
      <c r="A145">
        <v>219</v>
      </c>
      <c r="B145" s="15" t="s">
        <v>3</v>
      </c>
      <c r="C145" s="12">
        <v>13</v>
      </c>
      <c r="D145" s="23">
        <f t="shared" si="0"/>
        <v>15.638887740884547</v>
      </c>
      <c r="G145">
        <v>2005</v>
      </c>
    </row>
    <row r="146" spans="1:7" x14ac:dyDescent="0.25">
      <c r="A146">
        <v>220</v>
      </c>
      <c r="B146" s="15" t="s">
        <v>3</v>
      </c>
      <c r="C146" s="12">
        <v>13</v>
      </c>
      <c r="D146" s="23">
        <f t="shared" si="0"/>
        <v>15.638887740884547</v>
      </c>
      <c r="G146">
        <v>2005</v>
      </c>
    </row>
    <row r="147" spans="1:7" x14ac:dyDescent="0.25">
      <c r="A147">
        <v>221</v>
      </c>
      <c r="B147" s="15" t="s">
        <v>3</v>
      </c>
      <c r="C147" s="12">
        <v>13</v>
      </c>
      <c r="D147" s="23">
        <f t="shared" si="0"/>
        <v>15.638887740884547</v>
      </c>
      <c r="G147">
        <v>2005</v>
      </c>
    </row>
    <row r="148" spans="1:7" x14ac:dyDescent="0.25">
      <c r="A148">
        <v>222</v>
      </c>
      <c r="B148" s="15" t="s">
        <v>3</v>
      </c>
      <c r="C148" s="12">
        <v>13</v>
      </c>
      <c r="D148" s="23">
        <f t="shared" si="0"/>
        <v>15.638887740884547</v>
      </c>
      <c r="G148">
        <v>2005</v>
      </c>
    </row>
    <row r="149" spans="1:7" x14ac:dyDescent="0.25">
      <c r="A149">
        <v>223</v>
      </c>
      <c r="B149" s="15" t="s">
        <v>3</v>
      </c>
      <c r="C149" s="12">
        <v>13</v>
      </c>
      <c r="D149" s="23">
        <f t="shared" si="0"/>
        <v>15.638887740884547</v>
      </c>
      <c r="G149">
        <v>2005</v>
      </c>
    </row>
    <row r="150" spans="1:7" x14ac:dyDescent="0.25">
      <c r="A150">
        <v>224</v>
      </c>
      <c r="B150" s="15" t="s">
        <v>3</v>
      </c>
      <c r="C150" s="12">
        <v>13</v>
      </c>
      <c r="D150" s="23">
        <f t="shared" si="0"/>
        <v>15.638887740884547</v>
      </c>
      <c r="G150">
        <v>2005</v>
      </c>
    </row>
    <row r="151" spans="1:7" x14ac:dyDescent="0.25">
      <c r="A151">
        <v>225</v>
      </c>
      <c r="B151" s="15" t="s">
        <v>3</v>
      </c>
      <c r="C151" s="12">
        <v>13</v>
      </c>
      <c r="D151" s="23">
        <f t="shared" si="0"/>
        <v>15.638887740884547</v>
      </c>
      <c r="G151">
        <v>2005</v>
      </c>
    </row>
    <row r="152" spans="1:7" x14ac:dyDescent="0.25">
      <c r="A152">
        <v>226</v>
      </c>
      <c r="B152" s="15" t="s">
        <v>3</v>
      </c>
      <c r="C152" s="12">
        <v>13</v>
      </c>
      <c r="D152" s="23">
        <f t="shared" si="0"/>
        <v>15.638887740884547</v>
      </c>
      <c r="G152">
        <v>2005</v>
      </c>
    </row>
    <row r="153" spans="1:7" x14ac:dyDescent="0.25">
      <c r="A153">
        <v>227</v>
      </c>
      <c r="B153" s="15" t="s">
        <v>3</v>
      </c>
      <c r="C153" s="12">
        <v>13</v>
      </c>
      <c r="D153" s="23">
        <f t="shared" si="0"/>
        <v>15.638887740884547</v>
      </c>
      <c r="G153">
        <v>2005</v>
      </c>
    </row>
    <row r="154" spans="1:7" x14ac:dyDescent="0.25">
      <c r="A154">
        <v>228</v>
      </c>
      <c r="B154" s="15" t="s">
        <v>3</v>
      </c>
      <c r="C154" s="12">
        <v>13</v>
      </c>
      <c r="D154" s="23">
        <f t="shared" si="0"/>
        <v>15.638887740884547</v>
      </c>
      <c r="G154">
        <v>2005</v>
      </c>
    </row>
    <row r="155" spans="1:7" x14ac:dyDescent="0.25">
      <c r="A155">
        <v>229</v>
      </c>
      <c r="B155" s="15" t="s">
        <v>3</v>
      </c>
      <c r="C155" s="12">
        <v>13</v>
      </c>
      <c r="D155" s="23">
        <f t="shared" si="0"/>
        <v>15.638887740884547</v>
      </c>
      <c r="G155">
        <v>2005</v>
      </c>
    </row>
    <row r="156" spans="1:7" x14ac:dyDescent="0.25">
      <c r="A156">
        <v>230</v>
      </c>
      <c r="B156" s="15" t="s">
        <v>3</v>
      </c>
      <c r="C156" s="12">
        <v>13</v>
      </c>
      <c r="D156" s="23">
        <f t="shared" si="0"/>
        <v>15.638887740884547</v>
      </c>
      <c r="G156">
        <v>2005</v>
      </c>
    </row>
    <row r="157" spans="1:7" x14ac:dyDescent="0.25">
      <c r="A157">
        <v>231</v>
      </c>
      <c r="B157" s="15" t="s">
        <v>3</v>
      </c>
      <c r="C157" s="12">
        <v>13</v>
      </c>
      <c r="D157" s="23">
        <f t="shared" si="0"/>
        <v>15.638887740884547</v>
      </c>
      <c r="G157">
        <v>2005</v>
      </c>
    </row>
    <row r="158" spans="1:7" x14ac:dyDescent="0.25">
      <c r="A158">
        <v>232</v>
      </c>
      <c r="B158" s="15" t="s">
        <v>3</v>
      </c>
      <c r="C158" s="12">
        <v>11</v>
      </c>
      <c r="D158" s="23">
        <f t="shared" si="0"/>
        <v>13.792062432088622</v>
      </c>
    </row>
    <row r="159" spans="1:7" x14ac:dyDescent="0.25">
      <c r="A159">
        <v>233</v>
      </c>
      <c r="B159" s="15" t="s">
        <v>3</v>
      </c>
      <c r="C159" s="12">
        <v>11</v>
      </c>
      <c r="D159" s="23">
        <f t="shared" si="0"/>
        <v>13.792062432088622</v>
      </c>
    </row>
    <row r="160" spans="1:7" x14ac:dyDescent="0.25">
      <c r="A160">
        <v>234</v>
      </c>
      <c r="B160" s="15" t="s">
        <v>3</v>
      </c>
      <c r="C160" s="12">
        <v>11</v>
      </c>
      <c r="D160" s="23">
        <f t="shared" si="0"/>
        <v>13.792062432088622</v>
      </c>
      <c r="G160">
        <v>2005</v>
      </c>
    </row>
    <row r="161" spans="1:7" x14ac:dyDescent="0.25">
      <c r="A161">
        <v>235</v>
      </c>
      <c r="B161" s="15" t="s">
        <v>3</v>
      </c>
      <c r="C161" s="12">
        <v>11</v>
      </c>
      <c r="D161" s="23">
        <f t="shared" si="0"/>
        <v>13.792062432088622</v>
      </c>
      <c r="G161">
        <v>2005</v>
      </c>
    </row>
    <row r="162" spans="1:7" x14ac:dyDescent="0.25">
      <c r="A162">
        <v>236</v>
      </c>
      <c r="B162" s="15" t="s">
        <v>3</v>
      </c>
      <c r="C162" s="12">
        <v>11</v>
      </c>
      <c r="D162" s="23">
        <f t="shared" si="0"/>
        <v>13.792062432088622</v>
      </c>
      <c r="G162">
        <v>2005</v>
      </c>
    </row>
    <row r="163" spans="1:7" x14ac:dyDescent="0.25">
      <c r="A163">
        <v>237</v>
      </c>
      <c r="B163" s="15" t="s">
        <v>3</v>
      </c>
      <c r="C163" s="12">
        <v>11</v>
      </c>
      <c r="D163" s="23">
        <f t="shared" si="0"/>
        <v>13.792062432088622</v>
      </c>
      <c r="G163">
        <v>2005</v>
      </c>
    </row>
    <row r="164" spans="1:7" x14ac:dyDescent="0.25">
      <c r="A164">
        <v>238</v>
      </c>
      <c r="B164" s="15" t="s">
        <v>3</v>
      </c>
      <c r="C164" s="12">
        <v>11</v>
      </c>
      <c r="D164" s="23">
        <f t="shared" si="0"/>
        <v>13.792062432088622</v>
      </c>
      <c r="G164">
        <v>2005</v>
      </c>
    </row>
    <row r="165" spans="1:7" x14ac:dyDescent="0.25">
      <c r="A165">
        <v>239</v>
      </c>
      <c r="B165" s="15" t="s">
        <v>3</v>
      </c>
      <c r="C165" s="12">
        <v>11</v>
      </c>
      <c r="D165" s="23">
        <f t="shared" si="0"/>
        <v>13.792062432088622</v>
      </c>
      <c r="G165">
        <v>2005</v>
      </c>
    </row>
    <row r="166" spans="1:7" x14ac:dyDescent="0.25">
      <c r="A166">
        <v>240</v>
      </c>
      <c r="B166" s="15" t="s">
        <v>3</v>
      </c>
      <c r="C166" s="12">
        <v>11</v>
      </c>
      <c r="D166" s="23">
        <f t="shared" si="0"/>
        <v>13.792062432088622</v>
      </c>
      <c r="G166">
        <v>2005</v>
      </c>
    </row>
    <row r="167" spans="1:7" x14ac:dyDescent="0.25">
      <c r="A167">
        <v>241</v>
      </c>
      <c r="B167" s="15" t="s">
        <v>3</v>
      </c>
      <c r="C167" s="12">
        <v>11</v>
      </c>
      <c r="D167" s="23">
        <f t="shared" si="0"/>
        <v>13.792062432088622</v>
      </c>
      <c r="G167">
        <v>2005</v>
      </c>
    </row>
    <row r="168" spans="1:7" x14ac:dyDescent="0.25">
      <c r="A168">
        <v>242</v>
      </c>
      <c r="B168" s="15" t="s">
        <v>3</v>
      </c>
      <c r="C168" s="12">
        <v>11</v>
      </c>
      <c r="D168" s="23">
        <f t="shared" si="0"/>
        <v>13.792062432088622</v>
      </c>
      <c r="G168">
        <v>2005</v>
      </c>
    </row>
    <row r="169" spans="1:7" x14ac:dyDescent="0.25">
      <c r="A169">
        <v>243</v>
      </c>
      <c r="B169" s="15" t="s">
        <v>3</v>
      </c>
      <c r="C169" s="12">
        <v>11</v>
      </c>
      <c r="D169" s="23">
        <f t="shared" si="0"/>
        <v>13.792062432088622</v>
      </c>
      <c r="G169">
        <v>2005</v>
      </c>
    </row>
    <row r="170" spans="1:7" x14ac:dyDescent="0.25">
      <c r="A170">
        <v>244</v>
      </c>
      <c r="B170" s="15" t="s">
        <v>3</v>
      </c>
      <c r="C170" s="12">
        <v>11</v>
      </c>
      <c r="D170" s="23">
        <f t="shared" si="0"/>
        <v>13.792062432088622</v>
      </c>
      <c r="G170">
        <v>2005</v>
      </c>
    </row>
    <row r="171" spans="1:7" x14ac:dyDescent="0.25">
      <c r="A171">
        <v>245</v>
      </c>
      <c r="B171" s="15" t="s">
        <v>3</v>
      </c>
      <c r="C171" s="12">
        <v>11</v>
      </c>
      <c r="D171" s="23">
        <f t="shared" si="0"/>
        <v>13.792062432088622</v>
      </c>
      <c r="G171">
        <v>2005</v>
      </c>
    </row>
    <row r="172" spans="1:7" x14ac:dyDescent="0.25">
      <c r="A172">
        <v>246</v>
      </c>
      <c r="B172" s="15" t="s">
        <v>3</v>
      </c>
      <c r="C172" s="12">
        <v>11</v>
      </c>
      <c r="D172" s="23">
        <f t="shared" si="0"/>
        <v>13.792062432088622</v>
      </c>
      <c r="G172">
        <v>2005</v>
      </c>
    </row>
    <row r="173" spans="1:7" x14ac:dyDescent="0.25">
      <c r="A173">
        <v>247</v>
      </c>
      <c r="B173" s="15" t="s">
        <v>3</v>
      </c>
      <c r="C173" s="12">
        <v>11</v>
      </c>
      <c r="D173" s="23">
        <f t="shared" si="0"/>
        <v>13.792062432088622</v>
      </c>
      <c r="G173">
        <v>2005</v>
      </c>
    </row>
    <row r="174" spans="1:7" x14ac:dyDescent="0.25">
      <c r="A174">
        <v>248</v>
      </c>
      <c r="B174" s="15" t="s">
        <v>3</v>
      </c>
      <c r="C174" s="12">
        <v>11</v>
      </c>
      <c r="D174" s="23">
        <f t="shared" si="0"/>
        <v>13.792062432088622</v>
      </c>
      <c r="G174">
        <v>2005</v>
      </c>
    </row>
    <row r="175" spans="1:7" x14ac:dyDescent="0.25">
      <c r="A175">
        <v>249</v>
      </c>
      <c r="B175" s="15" t="s">
        <v>3</v>
      </c>
      <c r="C175" s="12">
        <v>11</v>
      </c>
      <c r="D175" s="23">
        <f t="shared" si="0"/>
        <v>13.792062432088622</v>
      </c>
      <c r="G175">
        <v>2005</v>
      </c>
    </row>
    <row r="176" spans="1:7" x14ac:dyDescent="0.25">
      <c r="A176">
        <v>250</v>
      </c>
      <c r="B176" s="15" t="s">
        <v>3</v>
      </c>
      <c r="C176" s="12">
        <v>11</v>
      </c>
      <c r="D176" s="23">
        <f t="shared" si="0"/>
        <v>13.792062432088622</v>
      </c>
      <c r="G176">
        <v>2005</v>
      </c>
    </row>
    <row r="177" spans="1:7" x14ac:dyDescent="0.25">
      <c r="A177">
        <v>251</v>
      </c>
      <c r="B177" s="15" t="s">
        <v>3</v>
      </c>
      <c r="C177" s="12">
        <v>11</v>
      </c>
      <c r="D177" s="23">
        <f t="shared" si="0"/>
        <v>13.792062432088622</v>
      </c>
      <c r="G177">
        <v>2005</v>
      </c>
    </row>
    <row r="178" spans="1:7" x14ac:dyDescent="0.25">
      <c r="A178">
        <v>252</v>
      </c>
      <c r="B178" s="15" t="s">
        <v>3</v>
      </c>
      <c r="C178" s="12">
        <v>11</v>
      </c>
      <c r="D178" s="23">
        <f t="shared" si="0"/>
        <v>13.792062432088622</v>
      </c>
      <c r="G178">
        <v>2005</v>
      </c>
    </row>
    <row r="179" spans="1:7" x14ac:dyDescent="0.25">
      <c r="A179">
        <v>253</v>
      </c>
      <c r="B179" s="15" t="s">
        <v>3</v>
      </c>
      <c r="C179" s="12">
        <v>11</v>
      </c>
      <c r="D179" s="23">
        <f t="shared" si="0"/>
        <v>13.792062432088622</v>
      </c>
      <c r="G179">
        <v>2005</v>
      </c>
    </row>
    <row r="180" spans="1:7" x14ac:dyDescent="0.25">
      <c r="A180">
        <v>254</v>
      </c>
      <c r="B180" s="15" t="s">
        <v>3</v>
      </c>
      <c r="C180" s="12">
        <v>11</v>
      </c>
      <c r="D180" s="23">
        <f t="shared" si="0"/>
        <v>13.792062432088622</v>
      </c>
      <c r="G180">
        <v>2005</v>
      </c>
    </row>
    <row r="181" spans="1:7" x14ac:dyDescent="0.25">
      <c r="A181">
        <v>255</v>
      </c>
      <c r="B181" s="15" t="s">
        <v>3</v>
      </c>
      <c r="C181" s="12">
        <v>11</v>
      </c>
      <c r="D181" s="23">
        <f t="shared" si="0"/>
        <v>13.792062432088622</v>
      </c>
      <c r="G181">
        <v>2005</v>
      </c>
    </row>
    <row r="182" spans="1:7" x14ac:dyDescent="0.25">
      <c r="A182">
        <v>256</v>
      </c>
      <c r="B182" s="15" t="s">
        <v>3</v>
      </c>
      <c r="C182" s="12">
        <v>11</v>
      </c>
      <c r="D182" s="23">
        <f t="shared" si="0"/>
        <v>13.792062432088622</v>
      </c>
      <c r="G182">
        <v>2005</v>
      </c>
    </row>
    <row r="183" spans="1:7" x14ac:dyDescent="0.25">
      <c r="A183">
        <v>257</v>
      </c>
      <c r="B183" s="15" t="s">
        <v>3</v>
      </c>
      <c r="C183" s="12">
        <v>11</v>
      </c>
      <c r="D183" s="23">
        <f t="shared" si="0"/>
        <v>13.792062432088622</v>
      </c>
      <c r="G183">
        <v>2005</v>
      </c>
    </row>
    <row r="184" spans="1:7" x14ac:dyDescent="0.25">
      <c r="A184">
        <v>258</v>
      </c>
      <c r="B184" s="15" t="s">
        <v>3</v>
      </c>
      <c r="C184" s="12">
        <v>11</v>
      </c>
      <c r="D184" s="23">
        <f t="shared" si="0"/>
        <v>13.792062432088622</v>
      </c>
      <c r="G184">
        <v>2005</v>
      </c>
    </row>
    <row r="185" spans="1:7" x14ac:dyDescent="0.25">
      <c r="A185">
        <v>259</v>
      </c>
      <c r="B185" s="15" t="s">
        <v>3</v>
      </c>
      <c r="C185" s="12">
        <v>11</v>
      </c>
      <c r="D185" s="23">
        <f t="shared" si="0"/>
        <v>13.792062432088622</v>
      </c>
      <c r="G185">
        <v>2005</v>
      </c>
    </row>
    <row r="186" spans="1:7" x14ac:dyDescent="0.25">
      <c r="A186">
        <v>260</v>
      </c>
      <c r="B186" s="15" t="s">
        <v>3</v>
      </c>
      <c r="C186" s="12">
        <v>9</v>
      </c>
      <c r="D186" s="23">
        <f t="shared" si="0"/>
        <v>11.644891914675117</v>
      </c>
    </row>
    <row r="187" spans="1:7" x14ac:dyDescent="0.25">
      <c r="A187">
        <v>261</v>
      </c>
      <c r="B187" s="15" t="s">
        <v>3</v>
      </c>
      <c r="C187" s="12">
        <v>9</v>
      </c>
      <c r="D187" s="23">
        <f t="shared" si="0"/>
        <v>11.644891914675117</v>
      </c>
    </row>
    <row r="188" spans="1:7" x14ac:dyDescent="0.25">
      <c r="A188">
        <v>262</v>
      </c>
      <c r="B188" s="15" t="s">
        <v>3</v>
      </c>
      <c r="C188" s="12">
        <v>9</v>
      </c>
      <c r="D188" s="23">
        <f t="shared" si="0"/>
        <v>11.644891914675117</v>
      </c>
      <c r="G188">
        <v>2005</v>
      </c>
    </row>
    <row r="189" spans="1:7" x14ac:dyDescent="0.25">
      <c r="A189">
        <v>263</v>
      </c>
      <c r="B189" s="15" t="s">
        <v>3</v>
      </c>
      <c r="C189" s="12">
        <v>9</v>
      </c>
      <c r="D189" s="23">
        <f t="shared" si="0"/>
        <v>11.644891914675117</v>
      </c>
      <c r="G189">
        <v>2005</v>
      </c>
    </row>
    <row r="190" spans="1:7" x14ac:dyDescent="0.25">
      <c r="A190">
        <v>264</v>
      </c>
      <c r="B190" s="15" t="s">
        <v>3</v>
      </c>
      <c r="C190" s="12">
        <v>9</v>
      </c>
      <c r="D190" s="23">
        <f t="shared" si="0"/>
        <v>11.644891914675117</v>
      </c>
      <c r="G190">
        <v>2005</v>
      </c>
    </row>
    <row r="191" spans="1:7" x14ac:dyDescent="0.25">
      <c r="A191">
        <v>265</v>
      </c>
      <c r="B191" s="15" t="s">
        <v>3</v>
      </c>
      <c r="C191" s="12">
        <v>9</v>
      </c>
      <c r="D191" s="23">
        <f t="shared" ref="D191:D245" si="1">(C191)^3/(1.38422 + 0.30514 *(C191))^3 + 1.3</f>
        <v>11.644891914675117</v>
      </c>
      <c r="G191">
        <v>2005</v>
      </c>
    </row>
    <row r="192" spans="1:7" x14ac:dyDescent="0.25">
      <c r="A192">
        <v>266</v>
      </c>
      <c r="B192" s="15" t="s">
        <v>3</v>
      </c>
      <c r="C192" s="12">
        <v>9</v>
      </c>
      <c r="D192" s="23">
        <f t="shared" si="1"/>
        <v>11.644891914675117</v>
      </c>
      <c r="G192">
        <v>2005</v>
      </c>
    </row>
    <row r="193" spans="1:7" x14ac:dyDescent="0.25">
      <c r="A193">
        <v>267</v>
      </c>
      <c r="B193" s="15" t="s">
        <v>3</v>
      </c>
      <c r="C193" s="12">
        <v>9</v>
      </c>
      <c r="D193" s="23">
        <f t="shared" si="1"/>
        <v>11.644891914675117</v>
      </c>
      <c r="G193">
        <v>2005</v>
      </c>
    </row>
    <row r="194" spans="1:7" x14ac:dyDescent="0.25">
      <c r="A194">
        <v>268</v>
      </c>
      <c r="B194" s="15" t="s">
        <v>3</v>
      </c>
      <c r="C194" s="12">
        <v>9</v>
      </c>
      <c r="D194" s="23">
        <f t="shared" si="1"/>
        <v>11.644891914675117</v>
      </c>
      <c r="G194">
        <v>2005</v>
      </c>
    </row>
    <row r="195" spans="1:7" x14ac:dyDescent="0.25">
      <c r="A195">
        <v>269</v>
      </c>
      <c r="B195" s="15" t="s">
        <v>3</v>
      </c>
      <c r="C195" s="12">
        <v>9</v>
      </c>
      <c r="D195" s="23">
        <f t="shared" si="1"/>
        <v>11.644891914675117</v>
      </c>
      <c r="G195">
        <v>2005</v>
      </c>
    </row>
    <row r="196" spans="1:7" x14ac:dyDescent="0.25">
      <c r="A196">
        <v>270</v>
      </c>
      <c r="B196" s="15" t="s">
        <v>3</v>
      </c>
      <c r="C196" s="12">
        <v>9</v>
      </c>
      <c r="D196" s="23">
        <f t="shared" si="1"/>
        <v>11.644891914675117</v>
      </c>
      <c r="G196">
        <v>2005</v>
      </c>
    </row>
    <row r="197" spans="1:7" x14ac:dyDescent="0.25">
      <c r="A197">
        <v>271</v>
      </c>
      <c r="B197" s="15" t="s">
        <v>3</v>
      </c>
      <c r="C197" s="12">
        <v>9</v>
      </c>
      <c r="D197" s="23">
        <f t="shared" si="1"/>
        <v>11.644891914675117</v>
      </c>
      <c r="G197">
        <v>2005</v>
      </c>
    </row>
    <row r="198" spans="1:7" x14ac:dyDescent="0.25">
      <c r="A198">
        <v>272</v>
      </c>
      <c r="B198" s="15" t="s">
        <v>3</v>
      </c>
      <c r="C198" s="12">
        <v>9</v>
      </c>
      <c r="D198" s="23">
        <f t="shared" si="1"/>
        <v>11.644891914675117</v>
      </c>
      <c r="G198">
        <v>2005</v>
      </c>
    </row>
    <row r="199" spans="1:7" x14ac:dyDescent="0.25">
      <c r="A199">
        <v>273</v>
      </c>
      <c r="B199" s="15" t="s">
        <v>3</v>
      </c>
      <c r="C199" s="12">
        <v>9</v>
      </c>
      <c r="D199" s="23">
        <f t="shared" si="1"/>
        <v>11.644891914675117</v>
      </c>
      <c r="G199">
        <v>2005</v>
      </c>
    </row>
    <row r="200" spans="1:7" x14ac:dyDescent="0.25">
      <c r="A200">
        <v>274</v>
      </c>
      <c r="B200" s="15" t="s">
        <v>3</v>
      </c>
      <c r="C200" s="12">
        <v>9</v>
      </c>
      <c r="D200" s="23">
        <f t="shared" si="1"/>
        <v>11.644891914675117</v>
      </c>
      <c r="G200">
        <v>2005</v>
      </c>
    </row>
    <row r="201" spans="1:7" x14ac:dyDescent="0.25">
      <c r="A201">
        <v>275</v>
      </c>
      <c r="B201" s="15" t="s">
        <v>3</v>
      </c>
      <c r="C201" s="12">
        <v>9</v>
      </c>
      <c r="D201" s="23">
        <f t="shared" si="1"/>
        <v>11.644891914675117</v>
      </c>
      <c r="G201">
        <v>2005</v>
      </c>
    </row>
    <row r="202" spans="1:7" x14ac:dyDescent="0.25">
      <c r="A202">
        <v>276</v>
      </c>
      <c r="B202" s="15" t="s">
        <v>3</v>
      </c>
      <c r="C202" s="12">
        <v>9</v>
      </c>
      <c r="D202" s="23">
        <f t="shared" si="1"/>
        <v>11.644891914675117</v>
      </c>
      <c r="G202">
        <v>2005</v>
      </c>
    </row>
    <row r="203" spans="1:7" x14ac:dyDescent="0.25">
      <c r="A203">
        <v>277</v>
      </c>
      <c r="B203" s="15" t="s">
        <v>3</v>
      </c>
      <c r="C203" s="12">
        <v>9</v>
      </c>
      <c r="D203" s="23">
        <f t="shared" si="1"/>
        <v>11.644891914675117</v>
      </c>
      <c r="G203">
        <v>2005</v>
      </c>
    </row>
    <row r="204" spans="1:7" x14ac:dyDescent="0.25">
      <c r="A204">
        <v>278</v>
      </c>
      <c r="B204" s="15" t="s">
        <v>3</v>
      </c>
      <c r="C204" s="12">
        <v>9</v>
      </c>
      <c r="D204" s="23">
        <f t="shared" si="1"/>
        <v>11.644891914675117</v>
      </c>
      <c r="G204">
        <v>2005</v>
      </c>
    </row>
    <row r="205" spans="1:7" x14ac:dyDescent="0.25">
      <c r="A205">
        <v>279</v>
      </c>
      <c r="B205" s="15" t="s">
        <v>3</v>
      </c>
      <c r="C205" s="12">
        <v>9</v>
      </c>
      <c r="D205" s="23">
        <f t="shared" si="1"/>
        <v>11.644891914675117</v>
      </c>
      <c r="G205">
        <v>2005</v>
      </c>
    </row>
    <row r="206" spans="1:7" x14ac:dyDescent="0.25">
      <c r="A206">
        <v>280</v>
      </c>
      <c r="B206" s="15" t="s">
        <v>3</v>
      </c>
      <c r="C206" s="12">
        <v>9</v>
      </c>
      <c r="D206" s="23">
        <f t="shared" si="1"/>
        <v>11.644891914675117</v>
      </c>
      <c r="G206">
        <v>2005</v>
      </c>
    </row>
    <row r="207" spans="1:7" x14ac:dyDescent="0.25">
      <c r="A207">
        <v>281</v>
      </c>
      <c r="B207" s="15" t="s">
        <v>3</v>
      </c>
      <c r="C207" s="12">
        <v>9</v>
      </c>
      <c r="D207" s="23">
        <f t="shared" si="1"/>
        <v>11.644891914675117</v>
      </c>
      <c r="G207">
        <v>2005</v>
      </c>
    </row>
    <row r="208" spans="1:7" x14ac:dyDescent="0.25">
      <c r="A208">
        <v>282</v>
      </c>
      <c r="B208" s="15" t="s">
        <v>3</v>
      </c>
      <c r="C208" s="12">
        <v>9</v>
      </c>
      <c r="D208" s="23">
        <f t="shared" si="1"/>
        <v>11.644891914675117</v>
      </c>
      <c r="G208">
        <v>2005</v>
      </c>
    </row>
    <row r="209" spans="1:7" x14ac:dyDescent="0.25">
      <c r="A209">
        <v>283</v>
      </c>
      <c r="B209" s="15" t="s">
        <v>3</v>
      </c>
      <c r="C209" s="12">
        <v>9</v>
      </c>
      <c r="D209" s="23">
        <f t="shared" si="1"/>
        <v>11.644891914675117</v>
      </c>
      <c r="G209">
        <v>2005</v>
      </c>
    </row>
    <row r="210" spans="1:7" x14ac:dyDescent="0.25">
      <c r="A210">
        <v>284</v>
      </c>
      <c r="B210" s="15" t="s">
        <v>3</v>
      </c>
      <c r="C210" s="12">
        <v>9</v>
      </c>
      <c r="D210" s="23">
        <f t="shared" si="1"/>
        <v>11.644891914675117</v>
      </c>
      <c r="G210">
        <v>2005</v>
      </c>
    </row>
    <row r="211" spans="1:7" x14ac:dyDescent="0.25">
      <c r="A211">
        <v>285</v>
      </c>
      <c r="B211" s="15" t="s">
        <v>3</v>
      </c>
      <c r="C211" s="12">
        <v>9</v>
      </c>
      <c r="D211" s="23">
        <f t="shared" si="1"/>
        <v>11.644891914675117</v>
      </c>
      <c r="G211">
        <v>2005</v>
      </c>
    </row>
    <row r="212" spans="1:7" x14ac:dyDescent="0.25">
      <c r="A212">
        <v>286</v>
      </c>
      <c r="B212" s="15" t="s">
        <v>3</v>
      </c>
      <c r="C212" s="12">
        <v>9</v>
      </c>
      <c r="D212" s="23">
        <f t="shared" si="1"/>
        <v>11.644891914675117</v>
      </c>
      <c r="G212">
        <v>2005</v>
      </c>
    </row>
    <row r="213" spans="1:7" x14ac:dyDescent="0.25">
      <c r="A213">
        <v>287</v>
      </c>
      <c r="B213" s="15" t="s">
        <v>3</v>
      </c>
      <c r="C213" s="12">
        <v>9</v>
      </c>
      <c r="D213" s="23">
        <f t="shared" si="1"/>
        <v>11.644891914675117</v>
      </c>
      <c r="G213">
        <v>2005</v>
      </c>
    </row>
    <row r="214" spans="1:7" x14ac:dyDescent="0.25">
      <c r="A214">
        <v>288</v>
      </c>
      <c r="B214" s="15" t="s">
        <v>3</v>
      </c>
      <c r="C214" s="12">
        <v>9</v>
      </c>
      <c r="D214" s="23">
        <f t="shared" si="1"/>
        <v>11.644891914675117</v>
      </c>
      <c r="G214">
        <v>2005</v>
      </c>
    </row>
    <row r="215" spans="1:7" x14ac:dyDescent="0.25">
      <c r="A215">
        <v>289</v>
      </c>
      <c r="B215" s="15" t="s">
        <v>3</v>
      </c>
      <c r="C215" s="12">
        <v>9</v>
      </c>
      <c r="D215" s="23">
        <f t="shared" si="1"/>
        <v>11.644891914675117</v>
      </c>
      <c r="G215">
        <v>2005</v>
      </c>
    </row>
    <row r="216" spans="1:7" x14ac:dyDescent="0.25">
      <c r="A216">
        <v>290</v>
      </c>
      <c r="B216" s="15" t="s">
        <v>3</v>
      </c>
      <c r="C216" s="12">
        <v>9</v>
      </c>
      <c r="D216" s="23">
        <f t="shared" si="1"/>
        <v>11.644891914675117</v>
      </c>
      <c r="G216">
        <v>2005</v>
      </c>
    </row>
    <row r="217" spans="1:7" x14ac:dyDescent="0.25">
      <c r="A217">
        <v>291</v>
      </c>
      <c r="B217" s="15" t="s">
        <v>3</v>
      </c>
      <c r="C217" s="12">
        <v>7</v>
      </c>
      <c r="D217" s="23">
        <f t="shared" si="1"/>
        <v>9.1630693175520541</v>
      </c>
    </row>
    <row r="218" spans="1:7" x14ac:dyDescent="0.25">
      <c r="A218">
        <v>292</v>
      </c>
      <c r="B218" s="15" t="s">
        <v>3</v>
      </c>
      <c r="C218" s="12">
        <v>7</v>
      </c>
      <c r="D218" s="23">
        <f t="shared" si="1"/>
        <v>9.1630693175520541</v>
      </c>
    </row>
    <row r="219" spans="1:7" x14ac:dyDescent="0.25">
      <c r="A219">
        <v>293</v>
      </c>
      <c r="B219" s="15" t="s">
        <v>3</v>
      </c>
      <c r="C219" s="12">
        <v>7</v>
      </c>
      <c r="D219" s="23">
        <f t="shared" si="1"/>
        <v>9.1630693175520541</v>
      </c>
    </row>
    <row r="220" spans="1:7" x14ac:dyDescent="0.25">
      <c r="A220">
        <v>294</v>
      </c>
      <c r="B220" s="15" t="s">
        <v>3</v>
      </c>
      <c r="C220" s="12">
        <v>7</v>
      </c>
      <c r="D220" s="23">
        <f t="shared" si="1"/>
        <v>9.1630693175520541</v>
      </c>
    </row>
    <row r="221" spans="1:7" x14ac:dyDescent="0.25">
      <c r="A221">
        <v>295</v>
      </c>
      <c r="B221" s="15" t="s">
        <v>3</v>
      </c>
      <c r="C221" s="12">
        <v>7</v>
      </c>
      <c r="D221" s="23">
        <f t="shared" si="1"/>
        <v>9.1630693175520541</v>
      </c>
    </row>
    <row r="222" spans="1:7" x14ac:dyDescent="0.25">
      <c r="A222">
        <v>296</v>
      </c>
      <c r="B222" s="15" t="s">
        <v>3</v>
      </c>
      <c r="C222" s="12">
        <v>7</v>
      </c>
      <c r="D222" s="23">
        <f t="shared" si="1"/>
        <v>9.1630693175520541</v>
      </c>
      <c r="G222">
        <v>2005</v>
      </c>
    </row>
    <row r="223" spans="1:7" x14ac:dyDescent="0.25">
      <c r="A223">
        <v>297</v>
      </c>
      <c r="B223" s="15" t="s">
        <v>3</v>
      </c>
      <c r="C223" s="12">
        <v>7</v>
      </c>
      <c r="D223" s="23">
        <f t="shared" si="1"/>
        <v>9.1630693175520541</v>
      </c>
      <c r="G223">
        <v>2005</v>
      </c>
    </row>
    <row r="224" spans="1:7" x14ac:dyDescent="0.25">
      <c r="A224">
        <v>298</v>
      </c>
      <c r="B224" s="15" t="s">
        <v>3</v>
      </c>
      <c r="C224" s="12">
        <v>7</v>
      </c>
      <c r="D224" s="23">
        <f t="shared" si="1"/>
        <v>9.1630693175520541</v>
      </c>
      <c r="G224">
        <v>2005</v>
      </c>
    </row>
    <row r="225" spans="1:7" x14ac:dyDescent="0.25">
      <c r="A225">
        <v>299</v>
      </c>
      <c r="B225" s="15" t="s">
        <v>3</v>
      </c>
      <c r="C225" s="12">
        <v>7</v>
      </c>
      <c r="D225" s="23">
        <f t="shared" si="1"/>
        <v>9.1630693175520541</v>
      </c>
      <c r="G225">
        <v>2005</v>
      </c>
    </row>
    <row r="226" spans="1:7" x14ac:dyDescent="0.25">
      <c r="A226">
        <v>300</v>
      </c>
      <c r="B226" s="15" t="s">
        <v>3</v>
      </c>
      <c r="C226" s="12">
        <v>7</v>
      </c>
      <c r="D226" s="23">
        <f t="shared" si="1"/>
        <v>9.1630693175520541</v>
      </c>
      <c r="G226">
        <v>2005</v>
      </c>
    </row>
    <row r="227" spans="1:7" x14ac:dyDescent="0.25">
      <c r="A227">
        <v>301</v>
      </c>
      <c r="B227" s="15" t="s">
        <v>3</v>
      </c>
      <c r="C227" s="12">
        <v>7</v>
      </c>
      <c r="D227" s="23">
        <f t="shared" si="1"/>
        <v>9.1630693175520541</v>
      </c>
      <c r="G227">
        <v>2005</v>
      </c>
    </row>
    <row r="228" spans="1:7" x14ac:dyDescent="0.25">
      <c r="A228">
        <v>302</v>
      </c>
      <c r="B228" s="15" t="s">
        <v>3</v>
      </c>
      <c r="C228" s="12">
        <v>7</v>
      </c>
      <c r="D228" s="23">
        <f t="shared" si="1"/>
        <v>9.1630693175520541</v>
      </c>
      <c r="G228">
        <v>2005</v>
      </c>
    </row>
    <row r="229" spans="1:7" x14ac:dyDescent="0.25">
      <c r="A229">
        <v>303</v>
      </c>
      <c r="B229" s="15" t="s">
        <v>3</v>
      </c>
      <c r="C229" s="12">
        <v>7</v>
      </c>
      <c r="D229" s="23">
        <f t="shared" si="1"/>
        <v>9.1630693175520541</v>
      </c>
      <c r="G229">
        <v>2005</v>
      </c>
    </row>
    <row r="230" spans="1:7" x14ac:dyDescent="0.25">
      <c r="A230">
        <v>304</v>
      </c>
      <c r="B230" s="15" t="s">
        <v>3</v>
      </c>
      <c r="C230" s="12">
        <v>7</v>
      </c>
      <c r="D230" s="23">
        <f t="shared" si="1"/>
        <v>9.1630693175520541</v>
      </c>
      <c r="G230">
        <v>2005</v>
      </c>
    </row>
    <row r="231" spans="1:7" x14ac:dyDescent="0.25">
      <c r="A231">
        <v>305</v>
      </c>
      <c r="B231" s="15" t="s">
        <v>3</v>
      </c>
      <c r="C231" s="12">
        <v>7</v>
      </c>
      <c r="D231" s="23">
        <f t="shared" si="1"/>
        <v>9.1630693175520541</v>
      </c>
      <c r="G231">
        <v>2005</v>
      </c>
    </row>
    <row r="232" spans="1:7" x14ac:dyDescent="0.25">
      <c r="A232">
        <v>306</v>
      </c>
      <c r="B232" s="15" t="s">
        <v>3</v>
      </c>
      <c r="C232" s="12">
        <v>7</v>
      </c>
      <c r="D232" s="23">
        <f t="shared" si="1"/>
        <v>9.1630693175520541</v>
      </c>
      <c r="G232">
        <v>2005</v>
      </c>
    </row>
    <row r="233" spans="1:7" x14ac:dyDescent="0.25">
      <c r="A233">
        <v>307</v>
      </c>
      <c r="B233" s="15" t="s">
        <v>3</v>
      </c>
      <c r="C233" s="12">
        <v>7</v>
      </c>
      <c r="D233" s="23">
        <f t="shared" si="1"/>
        <v>9.1630693175520541</v>
      </c>
      <c r="G233">
        <v>2005</v>
      </c>
    </row>
    <row r="234" spans="1:7" x14ac:dyDescent="0.25">
      <c r="A234">
        <v>308</v>
      </c>
      <c r="B234" s="15" t="s">
        <v>3</v>
      </c>
      <c r="C234" s="12">
        <v>7</v>
      </c>
      <c r="D234" s="23">
        <f t="shared" si="1"/>
        <v>9.1630693175520541</v>
      </c>
      <c r="G234">
        <v>2005</v>
      </c>
    </row>
    <row r="235" spans="1:7" x14ac:dyDescent="0.25">
      <c r="A235">
        <v>309</v>
      </c>
      <c r="B235" s="15" t="s">
        <v>3</v>
      </c>
      <c r="C235" s="12">
        <v>7</v>
      </c>
      <c r="D235" s="23">
        <f t="shared" si="1"/>
        <v>9.1630693175520541</v>
      </c>
      <c r="G235">
        <v>2005</v>
      </c>
    </row>
    <row r="236" spans="1:7" x14ac:dyDescent="0.25">
      <c r="A236">
        <v>310</v>
      </c>
      <c r="B236" s="15" t="s">
        <v>3</v>
      </c>
      <c r="C236" s="12">
        <v>7</v>
      </c>
      <c r="D236" s="23">
        <f t="shared" si="1"/>
        <v>9.1630693175520541</v>
      </c>
      <c r="G236">
        <v>2005</v>
      </c>
    </row>
    <row r="237" spans="1:7" x14ac:dyDescent="0.25">
      <c r="A237">
        <v>311</v>
      </c>
      <c r="B237" s="15" t="s">
        <v>3</v>
      </c>
      <c r="C237" s="12">
        <v>7</v>
      </c>
      <c r="D237" s="23">
        <f t="shared" si="1"/>
        <v>9.1630693175520541</v>
      </c>
      <c r="G237">
        <v>2005</v>
      </c>
    </row>
    <row r="238" spans="1:7" x14ac:dyDescent="0.25">
      <c r="A238">
        <v>312</v>
      </c>
      <c r="B238" s="15" t="s">
        <v>3</v>
      </c>
      <c r="C238" s="12">
        <v>7</v>
      </c>
      <c r="D238" s="23">
        <f t="shared" si="1"/>
        <v>9.1630693175520541</v>
      </c>
      <c r="G238">
        <v>2005</v>
      </c>
    </row>
    <row r="239" spans="1:7" x14ac:dyDescent="0.25">
      <c r="A239">
        <v>313</v>
      </c>
      <c r="B239" s="15" t="s">
        <v>3</v>
      </c>
      <c r="C239" s="12">
        <v>7</v>
      </c>
      <c r="D239" s="23">
        <f t="shared" si="1"/>
        <v>9.1630693175520541</v>
      </c>
      <c r="G239">
        <v>2005</v>
      </c>
    </row>
    <row r="240" spans="1:7" x14ac:dyDescent="0.25">
      <c r="A240">
        <v>314</v>
      </c>
      <c r="B240" s="15" t="s">
        <v>3</v>
      </c>
      <c r="C240" s="12">
        <v>7</v>
      </c>
      <c r="D240" s="23">
        <f t="shared" si="1"/>
        <v>9.1630693175520541</v>
      </c>
      <c r="G240">
        <v>2005</v>
      </c>
    </row>
    <row r="241" spans="1:7" x14ac:dyDescent="0.25">
      <c r="A241">
        <v>315</v>
      </c>
      <c r="B241" s="15" t="s">
        <v>3</v>
      </c>
      <c r="C241" s="12">
        <v>7</v>
      </c>
      <c r="D241" s="23">
        <f t="shared" si="1"/>
        <v>9.1630693175520541</v>
      </c>
      <c r="G241">
        <v>2005</v>
      </c>
    </row>
    <row r="242" spans="1:7" x14ac:dyDescent="0.25">
      <c r="A242">
        <v>316</v>
      </c>
      <c r="B242" s="15" t="s">
        <v>3</v>
      </c>
      <c r="C242" s="12">
        <v>7</v>
      </c>
      <c r="D242" s="23">
        <f t="shared" si="1"/>
        <v>9.1630693175520541</v>
      </c>
      <c r="G242">
        <v>2005</v>
      </c>
    </row>
    <row r="243" spans="1:7" x14ac:dyDescent="0.25">
      <c r="A243">
        <v>317</v>
      </c>
      <c r="B243" s="15" t="s">
        <v>3</v>
      </c>
      <c r="C243" s="12">
        <v>7</v>
      </c>
      <c r="D243" s="23">
        <f t="shared" si="1"/>
        <v>9.1630693175520541</v>
      </c>
      <c r="G243">
        <v>2005</v>
      </c>
    </row>
    <row r="244" spans="1:7" x14ac:dyDescent="0.25">
      <c r="A244">
        <v>318</v>
      </c>
      <c r="B244" s="15" t="s">
        <v>3</v>
      </c>
      <c r="C244" s="12">
        <v>7</v>
      </c>
      <c r="D244" s="23">
        <f t="shared" si="1"/>
        <v>9.1630693175520541</v>
      </c>
      <c r="G244">
        <v>2005</v>
      </c>
    </row>
    <row r="245" spans="1:7" x14ac:dyDescent="0.25">
      <c r="A245">
        <v>319</v>
      </c>
      <c r="B245" s="15" t="s">
        <v>3</v>
      </c>
      <c r="C245" s="12">
        <v>7</v>
      </c>
      <c r="D245" s="23">
        <f t="shared" si="1"/>
        <v>9.1630693175520541</v>
      </c>
      <c r="G245">
        <v>2005</v>
      </c>
    </row>
    <row r="246" spans="1:7" x14ac:dyDescent="0.25">
      <c r="A246">
        <v>320</v>
      </c>
      <c r="B246" s="12" t="s">
        <v>125</v>
      </c>
      <c r="C246" s="12">
        <v>27</v>
      </c>
      <c r="D246" s="23">
        <f>(C246)^3/(1.154767 + 0.31476 *(C246))^3 + 1.3</f>
        <v>23.180922986063017</v>
      </c>
    </row>
    <row r="247" spans="1:7" x14ac:dyDescent="0.25">
      <c r="A247">
        <v>321</v>
      </c>
      <c r="B247" s="12" t="s">
        <v>140</v>
      </c>
      <c r="C247" s="12">
        <v>17</v>
      </c>
      <c r="D247" s="23">
        <f t="shared" ref="D247:D265" si="2">(C247)^3/(1.154767 + 0.31476 *(C247))^3 + 1.3</f>
        <v>19.142975115279061</v>
      </c>
    </row>
    <row r="248" spans="1:7" x14ac:dyDescent="0.25">
      <c r="A248">
        <v>322</v>
      </c>
      <c r="B248" s="12" t="s">
        <v>140</v>
      </c>
      <c r="C248" s="12">
        <v>15</v>
      </c>
      <c r="D248" s="23">
        <f t="shared" si="2"/>
        <v>17.933796634853621</v>
      </c>
    </row>
    <row r="249" spans="1:7" x14ac:dyDescent="0.25">
      <c r="A249">
        <v>323</v>
      </c>
      <c r="B249" s="12" t="s">
        <v>140</v>
      </c>
      <c r="C249" s="12">
        <v>15</v>
      </c>
      <c r="D249" s="23">
        <f t="shared" si="2"/>
        <v>17.933796634853621</v>
      </c>
    </row>
    <row r="250" spans="1:7" x14ac:dyDescent="0.25">
      <c r="A250">
        <v>324</v>
      </c>
      <c r="B250" s="12" t="s">
        <v>140</v>
      </c>
      <c r="C250" s="12">
        <v>13</v>
      </c>
      <c r="D250" s="23">
        <f t="shared" si="2"/>
        <v>16.511937092597179</v>
      </c>
    </row>
    <row r="251" spans="1:7" x14ac:dyDescent="0.25">
      <c r="A251">
        <v>325</v>
      </c>
      <c r="B251" s="12" t="s">
        <v>140</v>
      </c>
      <c r="C251" s="12">
        <v>13</v>
      </c>
      <c r="D251" s="23">
        <f t="shared" si="2"/>
        <v>16.511937092597179</v>
      </c>
    </row>
    <row r="252" spans="1:7" x14ac:dyDescent="0.25">
      <c r="A252">
        <v>326</v>
      </c>
      <c r="B252" s="12" t="s">
        <v>125</v>
      </c>
      <c r="C252" s="12">
        <v>13</v>
      </c>
      <c r="D252" s="23">
        <f t="shared" si="2"/>
        <v>16.511937092597179</v>
      </c>
    </row>
    <row r="253" spans="1:7" x14ac:dyDescent="0.25">
      <c r="A253">
        <v>327</v>
      </c>
      <c r="B253" s="12" t="s">
        <v>140</v>
      </c>
      <c r="C253" s="12">
        <v>11</v>
      </c>
      <c r="D253" s="23">
        <f t="shared" si="2"/>
        <v>14.822674482949758</v>
      </c>
    </row>
    <row r="254" spans="1:7" x14ac:dyDescent="0.25">
      <c r="A254">
        <v>328</v>
      </c>
      <c r="B254" s="12" t="s">
        <v>125</v>
      </c>
      <c r="C254" s="12">
        <v>11</v>
      </c>
      <c r="D254" s="23">
        <f t="shared" si="2"/>
        <v>14.822674482949758</v>
      </c>
    </row>
    <row r="255" spans="1:7" x14ac:dyDescent="0.25">
      <c r="A255">
        <v>329</v>
      </c>
      <c r="B255" s="12" t="s">
        <v>125</v>
      </c>
      <c r="C255" s="12">
        <v>11</v>
      </c>
      <c r="D255" s="23">
        <f t="shared" si="2"/>
        <v>14.822674482949758</v>
      </c>
    </row>
    <row r="256" spans="1:7" x14ac:dyDescent="0.25">
      <c r="A256">
        <v>330</v>
      </c>
      <c r="B256" s="12" t="s">
        <v>5</v>
      </c>
      <c r="C256" s="12">
        <v>9</v>
      </c>
      <c r="D256" s="23">
        <f t="shared" si="2"/>
        <v>12.79715745728554</v>
      </c>
    </row>
    <row r="257" spans="1:7" x14ac:dyDescent="0.25">
      <c r="A257">
        <v>331</v>
      </c>
      <c r="B257" s="12" t="s">
        <v>5</v>
      </c>
      <c r="C257" s="12">
        <v>9</v>
      </c>
      <c r="D257" s="23">
        <f t="shared" si="2"/>
        <v>12.79715745728554</v>
      </c>
    </row>
    <row r="258" spans="1:7" x14ac:dyDescent="0.25">
      <c r="A258">
        <v>332</v>
      </c>
      <c r="B258" s="12" t="s">
        <v>140</v>
      </c>
      <c r="C258" s="12">
        <v>9</v>
      </c>
      <c r="D258" s="23">
        <f t="shared" si="2"/>
        <v>12.79715745728554</v>
      </c>
    </row>
    <row r="259" spans="1:7" x14ac:dyDescent="0.25">
      <c r="A259">
        <v>333</v>
      </c>
      <c r="B259" s="12" t="s">
        <v>140</v>
      </c>
      <c r="C259" s="12">
        <v>9</v>
      </c>
      <c r="D259" s="23">
        <f t="shared" si="2"/>
        <v>12.79715745728554</v>
      </c>
      <c r="G259">
        <v>2005</v>
      </c>
    </row>
    <row r="260" spans="1:7" x14ac:dyDescent="0.25">
      <c r="A260">
        <v>334</v>
      </c>
      <c r="B260" s="12" t="s">
        <v>127</v>
      </c>
      <c r="C260" s="12">
        <v>7</v>
      </c>
      <c r="D260" s="23">
        <f t="shared" si="2"/>
        <v>10.35770745158257</v>
      </c>
    </row>
    <row r="261" spans="1:7" x14ac:dyDescent="0.25">
      <c r="A261">
        <v>335</v>
      </c>
      <c r="B261" s="12" t="s">
        <v>140</v>
      </c>
      <c r="C261" s="12">
        <v>7</v>
      </c>
      <c r="D261" s="23">
        <f t="shared" si="2"/>
        <v>10.35770745158257</v>
      </c>
      <c r="G261">
        <v>2005</v>
      </c>
    </row>
    <row r="262" spans="1:7" x14ac:dyDescent="0.25">
      <c r="A262">
        <v>336</v>
      </c>
      <c r="B262" s="12" t="s">
        <v>140</v>
      </c>
      <c r="C262" s="12">
        <v>7</v>
      </c>
      <c r="D262" s="23">
        <f t="shared" si="2"/>
        <v>10.35770745158257</v>
      </c>
      <c r="G262">
        <v>2005</v>
      </c>
    </row>
    <row r="263" spans="1:7" x14ac:dyDescent="0.25">
      <c r="A263">
        <v>337</v>
      </c>
      <c r="B263" s="12" t="s">
        <v>140</v>
      </c>
      <c r="C263" s="12">
        <v>7</v>
      </c>
      <c r="D263" s="23">
        <f t="shared" si="2"/>
        <v>10.35770745158257</v>
      </c>
      <c r="G263">
        <v>2005</v>
      </c>
    </row>
    <row r="264" spans="1:7" x14ac:dyDescent="0.25">
      <c r="A264">
        <v>338</v>
      </c>
      <c r="B264" s="12" t="s">
        <v>140</v>
      </c>
      <c r="C264" s="12">
        <v>7</v>
      </c>
      <c r="D264" s="23">
        <f t="shared" si="2"/>
        <v>10.35770745158257</v>
      </c>
      <c r="G264">
        <v>2005</v>
      </c>
    </row>
    <row r="265" spans="1:7" x14ac:dyDescent="0.25">
      <c r="A265">
        <v>339</v>
      </c>
      <c r="B265" s="12" t="s">
        <v>140</v>
      </c>
      <c r="C265" s="12">
        <v>7</v>
      </c>
      <c r="D265" s="23">
        <f t="shared" si="2"/>
        <v>10.35770745158257</v>
      </c>
      <c r="G265">
        <v>2005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Y16"/>
  <sheetViews>
    <sheetView workbookViewId="0">
      <selection activeCell="A17" sqref="A17"/>
    </sheetView>
  </sheetViews>
  <sheetFormatPr defaultRowHeight="15" x14ac:dyDescent="0.25"/>
  <cols>
    <col min="1" max="2" width="9.85546875" customWidth="1"/>
    <col min="3" max="3" width="9.7109375" bestFit="1" customWidth="1"/>
    <col min="4" max="4" width="10.42578125" bestFit="1" customWidth="1"/>
  </cols>
  <sheetData>
    <row r="2" spans="1:25" x14ac:dyDescent="0.25">
      <c r="A2" s="7" t="s">
        <v>12</v>
      </c>
      <c r="B2" s="7"/>
    </row>
    <row r="3" spans="1:25" x14ac:dyDescent="0.25">
      <c r="A3" s="7"/>
      <c r="B3" s="7"/>
    </row>
    <row r="4" spans="1:25" x14ac:dyDescent="0.25">
      <c r="A4" s="8" t="s">
        <v>213</v>
      </c>
      <c r="B4" s="8"/>
    </row>
    <row r="5" spans="1:25" x14ac:dyDescent="0.25">
      <c r="A5" s="7"/>
      <c r="B5" s="7"/>
    </row>
    <row r="6" spans="1:25" x14ac:dyDescent="0.25">
      <c r="A6" s="37" t="s">
        <v>13</v>
      </c>
      <c r="B6" s="9" t="s">
        <v>14</v>
      </c>
      <c r="C6" s="37" t="s">
        <v>15</v>
      </c>
      <c r="D6" s="37" t="s">
        <v>16</v>
      </c>
      <c r="E6" s="36" t="s">
        <v>17</v>
      </c>
      <c r="F6" s="36"/>
      <c r="G6" s="36" t="s">
        <v>18</v>
      </c>
      <c r="H6" s="36"/>
      <c r="I6" s="36" t="s">
        <v>19</v>
      </c>
      <c r="J6" s="36"/>
      <c r="K6" s="36" t="s">
        <v>20</v>
      </c>
      <c r="L6" s="36"/>
      <c r="M6" s="36" t="s">
        <v>21</v>
      </c>
      <c r="N6" s="36"/>
      <c r="O6" s="36" t="s">
        <v>22</v>
      </c>
      <c r="P6" s="36"/>
      <c r="Q6" s="36" t="s">
        <v>23</v>
      </c>
      <c r="R6" s="36"/>
      <c r="S6" s="37" t="s">
        <v>24</v>
      </c>
      <c r="T6" s="36" t="s">
        <v>25</v>
      </c>
      <c r="U6" s="36"/>
      <c r="V6" s="36" t="s">
        <v>26</v>
      </c>
      <c r="W6" s="36"/>
      <c r="X6" s="10"/>
      <c r="Y6" s="10"/>
    </row>
    <row r="7" spans="1:25" x14ac:dyDescent="0.25">
      <c r="A7" s="37"/>
      <c r="B7" s="9"/>
      <c r="C7" s="37"/>
      <c r="D7" s="37"/>
      <c r="E7" s="8" t="s">
        <v>27</v>
      </c>
      <c r="F7" s="8" t="s">
        <v>28</v>
      </c>
      <c r="G7" s="8" t="s">
        <v>27</v>
      </c>
      <c r="H7" s="8" t="s">
        <v>28</v>
      </c>
      <c r="I7" s="8" t="s">
        <v>27</v>
      </c>
      <c r="J7" s="8" t="s">
        <v>28</v>
      </c>
      <c r="K7" s="8" t="s">
        <v>27</v>
      </c>
      <c r="L7" s="8" t="s">
        <v>28</v>
      </c>
      <c r="M7" s="8" t="s">
        <v>27</v>
      </c>
      <c r="N7" s="8" t="s">
        <v>28</v>
      </c>
      <c r="O7" s="8" t="s">
        <v>27</v>
      </c>
      <c r="P7" s="8" t="s">
        <v>28</v>
      </c>
      <c r="Q7" s="8" t="s">
        <v>27</v>
      </c>
      <c r="R7" s="8" t="s">
        <v>28</v>
      </c>
      <c r="S7" s="37"/>
      <c r="T7" s="8" t="s">
        <v>27</v>
      </c>
      <c r="U7" s="8" t="s">
        <v>28</v>
      </c>
      <c r="V7" s="8" t="s">
        <v>27</v>
      </c>
      <c r="W7" s="8" t="s">
        <v>28</v>
      </c>
    </row>
    <row r="8" spans="1:25" ht="60" x14ac:dyDescent="0.25">
      <c r="A8" t="s">
        <v>32</v>
      </c>
      <c r="B8" s="11" t="s">
        <v>33</v>
      </c>
      <c r="C8" s="11" t="s">
        <v>34</v>
      </c>
      <c r="D8" s="11" t="s">
        <v>35</v>
      </c>
      <c r="E8" t="s">
        <v>36</v>
      </c>
      <c r="F8" s="11" t="s">
        <v>37</v>
      </c>
      <c r="G8" t="s">
        <v>38</v>
      </c>
      <c r="H8" s="11" t="s">
        <v>39</v>
      </c>
      <c r="I8" t="s">
        <v>29</v>
      </c>
      <c r="K8" t="s">
        <v>30</v>
      </c>
      <c r="M8" t="s">
        <v>31</v>
      </c>
      <c r="N8" s="11" t="s">
        <v>40</v>
      </c>
      <c r="O8" s="11">
        <v>1</v>
      </c>
      <c r="P8" s="11" t="s">
        <v>41</v>
      </c>
      <c r="Q8" t="s">
        <v>42</v>
      </c>
      <c r="R8" s="11" t="s">
        <v>43</v>
      </c>
      <c r="S8">
        <v>100</v>
      </c>
      <c r="T8" s="11" t="s">
        <v>44</v>
      </c>
      <c r="U8" s="11" t="s">
        <v>45</v>
      </c>
      <c r="V8" s="11" t="s">
        <v>46</v>
      </c>
    </row>
    <row r="10" spans="1:25" x14ac:dyDescent="0.25">
      <c r="A10" s="40" t="s">
        <v>212</v>
      </c>
      <c r="B10" s="40"/>
      <c r="C10" s="40"/>
      <c r="D10" s="40"/>
      <c r="E10" s="40"/>
      <c r="F10" s="40"/>
      <c r="G10" s="40"/>
      <c r="H10" s="40"/>
      <c r="I10" s="40"/>
    </row>
    <row r="12" spans="1:25" x14ac:dyDescent="0.25">
      <c r="A12" t="s">
        <v>223</v>
      </c>
    </row>
    <row r="14" spans="1:25" x14ac:dyDescent="0.25">
      <c r="A14" t="s">
        <v>220</v>
      </c>
      <c r="B14" t="s">
        <v>221</v>
      </c>
      <c r="C14" t="s">
        <v>222</v>
      </c>
    </row>
    <row r="15" spans="1:25" x14ac:dyDescent="0.25">
      <c r="A15" t="s">
        <v>217</v>
      </c>
      <c r="B15" t="s">
        <v>218</v>
      </c>
      <c r="C15" t="s">
        <v>219</v>
      </c>
    </row>
    <row r="16" spans="1:25" x14ac:dyDescent="0.25">
      <c r="A16" t="s">
        <v>214</v>
      </c>
      <c r="B16" t="s">
        <v>215</v>
      </c>
      <c r="C16" t="s">
        <v>216</v>
      </c>
    </row>
  </sheetData>
  <mergeCells count="13">
    <mergeCell ref="I6:J6"/>
    <mergeCell ref="A6:A7"/>
    <mergeCell ref="C6:C7"/>
    <mergeCell ref="D6:D7"/>
    <mergeCell ref="E6:F6"/>
    <mergeCell ref="G6:H6"/>
    <mergeCell ref="V6:W6"/>
    <mergeCell ref="K6:L6"/>
    <mergeCell ref="M6:N6"/>
    <mergeCell ref="O6:P6"/>
    <mergeCell ref="Q6:R6"/>
    <mergeCell ref="S6:S7"/>
    <mergeCell ref="T6:U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42"/>
  <sheetViews>
    <sheetView workbookViewId="0">
      <selection activeCell="I4" sqref="I4"/>
    </sheetView>
  </sheetViews>
  <sheetFormatPr defaultRowHeight="15" x14ac:dyDescent="0.25"/>
  <cols>
    <col min="8" max="8" width="10.42578125" bestFit="1" customWidth="1"/>
    <col min="9" max="9" width="11.42578125" bestFit="1" customWidth="1"/>
    <col min="15" max="15" width="9.42578125" bestFit="1" customWidth="1"/>
    <col min="17" max="17" width="8.85546875" customWidth="1"/>
  </cols>
  <sheetData>
    <row r="2" spans="1:27" x14ac:dyDescent="0.25">
      <c r="A2" t="s">
        <v>54</v>
      </c>
    </row>
    <row r="3" spans="1:27" x14ac:dyDescent="0.25">
      <c r="A3" s="13" t="s">
        <v>48</v>
      </c>
      <c r="B3" s="13" t="s">
        <v>49</v>
      </c>
      <c r="C3" s="13" t="s">
        <v>52</v>
      </c>
      <c r="D3" s="13" t="s">
        <v>53</v>
      </c>
      <c r="E3" s="13" t="s">
        <v>50</v>
      </c>
      <c r="F3" s="13" t="s">
        <v>51</v>
      </c>
      <c r="G3" s="14" t="s">
        <v>56</v>
      </c>
      <c r="U3" s="16"/>
      <c r="V3" s="1"/>
      <c r="W3" s="1"/>
      <c r="X3" s="1"/>
      <c r="Y3" s="25"/>
      <c r="Z3" s="25"/>
      <c r="AA3" s="1"/>
    </row>
    <row r="4" spans="1:27" x14ac:dyDescent="0.25">
      <c r="A4" s="2">
        <v>7</v>
      </c>
      <c r="B4" s="3" t="s">
        <v>11</v>
      </c>
      <c r="C4" s="19"/>
      <c r="D4" s="19"/>
      <c r="E4" s="19">
        <v>97</v>
      </c>
      <c r="F4" s="19">
        <f t="shared" ref="F4:F15" si="0">E4+9</f>
        <v>106</v>
      </c>
      <c r="G4" s="19"/>
      <c r="U4" s="17"/>
      <c r="V4" s="1"/>
      <c r="W4" s="1"/>
      <c r="X4" s="1"/>
      <c r="Y4" s="1"/>
      <c r="Z4" s="1"/>
      <c r="AA4" s="1"/>
    </row>
    <row r="5" spans="1:27" x14ac:dyDescent="0.25">
      <c r="A5" s="4">
        <v>9</v>
      </c>
      <c r="B5" s="5" t="s">
        <v>11</v>
      </c>
      <c r="C5" s="24">
        <v>38</v>
      </c>
      <c r="D5" s="24">
        <v>225</v>
      </c>
      <c r="E5" s="24">
        <v>105</v>
      </c>
      <c r="F5" s="19">
        <f t="shared" si="0"/>
        <v>114</v>
      </c>
      <c r="G5" s="24">
        <v>31</v>
      </c>
      <c r="U5" s="17"/>
      <c r="V5" s="1"/>
      <c r="W5" s="1"/>
      <c r="X5" s="1"/>
      <c r="Y5" s="1"/>
      <c r="Z5" s="1"/>
      <c r="AA5" s="1"/>
    </row>
    <row r="6" spans="1:27" x14ac:dyDescent="0.25">
      <c r="A6" s="2">
        <v>18</v>
      </c>
      <c r="B6" s="3" t="s">
        <v>10</v>
      </c>
      <c r="C6" s="19"/>
      <c r="D6" s="19"/>
      <c r="E6" s="19">
        <v>90</v>
      </c>
      <c r="F6" s="19">
        <f t="shared" si="0"/>
        <v>99</v>
      </c>
      <c r="G6" s="19"/>
      <c r="U6" s="17"/>
      <c r="V6" s="1"/>
      <c r="W6" s="1"/>
      <c r="X6" s="1"/>
      <c r="Y6" s="1"/>
      <c r="Z6" s="1"/>
      <c r="AA6" s="1"/>
    </row>
    <row r="7" spans="1:27" x14ac:dyDescent="0.25">
      <c r="A7" s="2">
        <v>22</v>
      </c>
      <c r="B7" s="3" t="s">
        <v>10</v>
      </c>
      <c r="C7" s="19"/>
      <c r="D7" s="19"/>
      <c r="E7" s="19">
        <v>84</v>
      </c>
      <c r="F7" s="19">
        <f t="shared" si="0"/>
        <v>93</v>
      </c>
      <c r="G7" s="19"/>
      <c r="U7" s="17"/>
      <c r="V7" s="1"/>
      <c r="W7" s="1"/>
      <c r="X7" s="1"/>
      <c r="Y7" s="1"/>
      <c r="Z7" s="1"/>
      <c r="AA7" s="1"/>
    </row>
    <row r="8" spans="1:27" x14ac:dyDescent="0.25">
      <c r="A8" s="4">
        <v>38</v>
      </c>
      <c r="B8" s="5" t="s">
        <v>11</v>
      </c>
      <c r="C8" s="24">
        <v>45</v>
      </c>
      <c r="D8" s="24">
        <v>307</v>
      </c>
      <c r="E8" s="24">
        <v>93</v>
      </c>
      <c r="F8" s="19">
        <f t="shared" si="0"/>
        <v>102</v>
      </c>
      <c r="G8" s="24">
        <v>25</v>
      </c>
      <c r="U8" s="17"/>
      <c r="V8" s="1"/>
      <c r="W8" s="1"/>
      <c r="X8" s="1"/>
      <c r="Y8" s="1"/>
      <c r="Z8" s="1"/>
      <c r="AA8" s="1"/>
    </row>
    <row r="9" spans="1:27" x14ac:dyDescent="0.25">
      <c r="A9" s="4">
        <v>41</v>
      </c>
      <c r="B9" s="5" t="s">
        <v>10</v>
      </c>
      <c r="C9" s="24"/>
      <c r="D9" s="24"/>
      <c r="E9" s="24">
        <v>104</v>
      </c>
      <c r="F9" s="19">
        <f t="shared" si="0"/>
        <v>113</v>
      </c>
      <c r="G9" s="19"/>
      <c r="U9" s="17"/>
      <c r="V9" s="1"/>
      <c r="W9" s="1"/>
      <c r="X9" s="1"/>
      <c r="Y9" s="1"/>
      <c r="Z9" s="1"/>
      <c r="AA9" s="1"/>
    </row>
    <row r="10" spans="1:27" x14ac:dyDescent="0.25">
      <c r="A10" s="4">
        <v>44</v>
      </c>
      <c r="B10" s="5" t="s">
        <v>11</v>
      </c>
      <c r="C10" s="24">
        <v>45</v>
      </c>
      <c r="D10" s="24">
        <v>273</v>
      </c>
      <c r="E10" s="24">
        <v>98</v>
      </c>
      <c r="F10" s="19">
        <f t="shared" si="0"/>
        <v>107</v>
      </c>
      <c r="G10" s="24">
        <v>39</v>
      </c>
      <c r="U10" s="17"/>
      <c r="V10" s="1"/>
      <c r="W10" s="1"/>
      <c r="X10" s="1"/>
      <c r="Y10" s="1"/>
      <c r="Z10" s="1"/>
      <c r="AA10" s="1"/>
    </row>
    <row r="11" spans="1:27" x14ac:dyDescent="0.25">
      <c r="A11" s="4">
        <v>47</v>
      </c>
      <c r="B11" s="5" t="s">
        <v>10</v>
      </c>
      <c r="C11" s="24"/>
      <c r="D11" s="24"/>
      <c r="E11" s="24">
        <v>70</v>
      </c>
      <c r="F11" s="19">
        <f t="shared" si="0"/>
        <v>79</v>
      </c>
      <c r="G11" s="19"/>
      <c r="U11" s="17"/>
      <c r="V11" s="1"/>
      <c r="W11" s="1"/>
      <c r="X11" s="1"/>
      <c r="Y11" s="1"/>
      <c r="Z11" s="1"/>
      <c r="AA11" s="1"/>
    </row>
    <row r="12" spans="1:27" x14ac:dyDescent="0.25">
      <c r="A12" s="4">
        <v>59</v>
      </c>
      <c r="B12" s="5" t="s">
        <v>10</v>
      </c>
      <c r="C12" s="24"/>
      <c r="D12" s="24"/>
      <c r="E12" s="24">
        <v>71</v>
      </c>
      <c r="F12" s="19">
        <f t="shared" si="0"/>
        <v>80</v>
      </c>
      <c r="G12" s="19"/>
      <c r="U12" s="17"/>
      <c r="V12" s="1"/>
      <c r="W12" s="1"/>
      <c r="X12" s="1"/>
      <c r="Y12" s="1"/>
      <c r="Z12" s="1"/>
      <c r="AA12" s="1"/>
    </row>
    <row r="13" spans="1:27" x14ac:dyDescent="0.25">
      <c r="A13" s="4">
        <v>60</v>
      </c>
      <c r="B13" s="5" t="s">
        <v>11</v>
      </c>
      <c r="C13" s="24">
        <v>60</v>
      </c>
      <c r="D13" s="24">
        <v>281</v>
      </c>
      <c r="E13" s="24">
        <v>110</v>
      </c>
      <c r="F13" s="19">
        <f t="shared" si="0"/>
        <v>119</v>
      </c>
      <c r="G13" s="24">
        <v>51</v>
      </c>
      <c r="U13" s="17"/>
      <c r="V13" s="1"/>
      <c r="W13" s="1"/>
      <c r="X13" s="1"/>
      <c r="Y13" s="1"/>
      <c r="Z13" s="1"/>
      <c r="AA13" s="1"/>
    </row>
    <row r="14" spans="1:27" x14ac:dyDescent="0.25">
      <c r="A14" s="4">
        <v>90</v>
      </c>
      <c r="B14" s="5" t="s">
        <v>10</v>
      </c>
      <c r="C14" s="24">
        <v>49</v>
      </c>
      <c r="D14" s="24">
        <v>303</v>
      </c>
      <c r="E14" s="24">
        <v>56</v>
      </c>
      <c r="F14" s="19">
        <f t="shared" si="0"/>
        <v>65</v>
      </c>
      <c r="G14" s="24">
        <v>41</v>
      </c>
      <c r="U14" s="17"/>
      <c r="V14" s="1"/>
      <c r="W14" s="1"/>
      <c r="X14" s="1"/>
      <c r="Y14" s="1"/>
      <c r="Z14" s="1"/>
      <c r="AA14" s="1"/>
    </row>
    <row r="15" spans="1:27" x14ac:dyDescent="0.25">
      <c r="A15" s="4">
        <v>100</v>
      </c>
      <c r="B15" s="5" t="s">
        <v>11</v>
      </c>
      <c r="C15" s="24">
        <v>50</v>
      </c>
      <c r="D15" s="24">
        <v>295</v>
      </c>
      <c r="E15" s="24">
        <v>69</v>
      </c>
      <c r="F15" s="19">
        <f t="shared" si="0"/>
        <v>78</v>
      </c>
      <c r="G15" s="24">
        <v>40</v>
      </c>
      <c r="U15" s="17"/>
      <c r="V15" s="1"/>
      <c r="W15" s="1"/>
      <c r="X15" s="1"/>
      <c r="Y15" s="1"/>
      <c r="Z15" s="1"/>
      <c r="AA15" s="1"/>
    </row>
    <row r="16" spans="1:27" x14ac:dyDescent="0.25">
      <c r="A16" s="1"/>
      <c r="B16" s="1"/>
      <c r="C16" s="32"/>
      <c r="D16" s="32"/>
      <c r="E16" s="32"/>
      <c r="F16" s="31"/>
      <c r="G16" s="31"/>
      <c r="U16" s="1"/>
      <c r="V16" s="1"/>
      <c r="W16" s="1"/>
      <c r="X16" s="1"/>
      <c r="Y16" s="1"/>
      <c r="Z16" s="1"/>
      <c r="AA16" s="1"/>
    </row>
    <row r="17" spans="1:19" x14ac:dyDescent="0.25">
      <c r="S17" s="31"/>
    </row>
    <row r="18" spans="1:19" x14ac:dyDescent="0.25">
      <c r="A18" t="s">
        <v>55</v>
      </c>
      <c r="S18" s="31"/>
    </row>
    <row r="19" spans="1:19" x14ac:dyDescent="0.25">
      <c r="A19" s="13" t="s">
        <v>48</v>
      </c>
      <c r="B19" s="13" t="s">
        <v>49</v>
      </c>
      <c r="C19" s="13" t="s">
        <v>52</v>
      </c>
      <c r="D19" s="13" t="s">
        <v>53</v>
      </c>
      <c r="E19" s="13" t="s">
        <v>135</v>
      </c>
      <c r="F19" s="13" t="s">
        <v>58</v>
      </c>
      <c r="G19" s="14" t="s">
        <v>57</v>
      </c>
      <c r="S19" s="31"/>
    </row>
    <row r="20" spans="1:19" x14ac:dyDescent="0.25">
      <c r="A20" s="33">
        <v>40</v>
      </c>
      <c r="B20" s="19" t="s">
        <v>10</v>
      </c>
      <c r="C20" s="19">
        <v>59</v>
      </c>
      <c r="D20" s="19">
        <v>346</v>
      </c>
      <c r="E20" s="19">
        <v>95</v>
      </c>
      <c r="F20" s="19">
        <f>E20+13</f>
        <v>108</v>
      </c>
      <c r="G20" s="24">
        <v>60</v>
      </c>
    </row>
    <row r="21" spans="1:19" x14ac:dyDescent="0.25">
      <c r="A21" s="33">
        <v>43</v>
      </c>
      <c r="B21" s="19" t="s">
        <v>11</v>
      </c>
      <c r="C21" s="19">
        <v>45</v>
      </c>
      <c r="D21" s="19">
        <v>254</v>
      </c>
      <c r="E21" s="19">
        <v>105</v>
      </c>
      <c r="F21" s="19">
        <f t="shared" ref="F21:F26" si="1">E21+13</f>
        <v>118</v>
      </c>
      <c r="G21" s="24">
        <v>46</v>
      </c>
    </row>
    <row r="22" spans="1:19" x14ac:dyDescent="0.25">
      <c r="A22" s="33">
        <v>70</v>
      </c>
      <c r="B22" s="19" t="s">
        <v>11</v>
      </c>
      <c r="C22" s="19">
        <v>56</v>
      </c>
      <c r="D22" s="19">
        <v>275</v>
      </c>
      <c r="E22" s="19">
        <v>110</v>
      </c>
      <c r="F22" s="19">
        <f t="shared" si="1"/>
        <v>123</v>
      </c>
      <c r="G22" s="24">
        <v>56</v>
      </c>
    </row>
    <row r="23" spans="1:19" x14ac:dyDescent="0.25">
      <c r="A23" s="33">
        <v>72</v>
      </c>
      <c r="B23" s="19" t="s">
        <v>10</v>
      </c>
      <c r="C23" s="19"/>
      <c r="D23" s="19"/>
      <c r="E23" s="19">
        <v>85</v>
      </c>
      <c r="F23" s="19">
        <f t="shared" si="1"/>
        <v>98</v>
      </c>
      <c r="G23" s="24">
        <v>42</v>
      </c>
    </row>
    <row r="24" spans="1:19" x14ac:dyDescent="0.25">
      <c r="A24" s="33">
        <v>76</v>
      </c>
      <c r="B24" s="19" t="s">
        <v>10</v>
      </c>
      <c r="C24" s="19">
        <v>53</v>
      </c>
      <c r="D24" s="19">
        <v>300</v>
      </c>
      <c r="E24" s="19">
        <v>100</v>
      </c>
      <c r="F24" s="19">
        <f t="shared" si="1"/>
        <v>113</v>
      </c>
      <c r="G24" s="24">
        <v>49</v>
      </c>
    </row>
    <row r="25" spans="1:19" x14ac:dyDescent="0.25">
      <c r="A25" s="33">
        <v>77</v>
      </c>
      <c r="B25" s="19" t="s">
        <v>10</v>
      </c>
      <c r="C25" s="19">
        <v>43</v>
      </c>
      <c r="D25" s="19">
        <v>276</v>
      </c>
      <c r="E25" s="19">
        <v>100</v>
      </c>
      <c r="F25" s="19">
        <f t="shared" si="1"/>
        <v>113</v>
      </c>
      <c r="G25" s="24">
        <v>49</v>
      </c>
    </row>
    <row r="26" spans="1:19" x14ac:dyDescent="0.25">
      <c r="A26" s="33">
        <v>117</v>
      </c>
      <c r="B26" s="19" t="s">
        <v>11</v>
      </c>
      <c r="C26" s="19"/>
      <c r="D26" s="19"/>
      <c r="E26" s="19">
        <v>100</v>
      </c>
      <c r="F26" s="19">
        <f t="shared" si="1"/>
        <v>113</v>
      </c>
      <c r="G26" s="24">
        <v>50</v>
      </c>
    </row>
    <row r="27" spans="1:19" ht="14.45" customHeight="1" x14ac:dyDescent="0.25">
      <c r="A27" s="31"/>
      <c r="B27" s="31"/>
      <c r="C27" s="31"/>
      <c r="D27" s="31"/>
      <c r="E27" s="31"/>
    </row>
    <row r="28" spans="1:19" ht="14.45" customHeight="1" x14ac:dyDescent="0.25">
      <c r="A28" s="31"/>
      <c r="B28" s="31"/>
      <c r="C28" s="31"/>
      <c r="D28" s="31"/>
      <c r="E28" s="31"/>
    </row>
    <row r="42" ht="14.45" customHeight="1" x14ac:dyDescent="0.25"/>
  </sheetData>
  <sortState ref="N4:Q16">
    <sortCondition ref="O4:O16"/>
  </sortState>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J28" sqref="J28"/>
    </sheetView>
  </sheetViews>
  <sheetFormatPr defaultRowHeight="15" x14ac:dyDescent="0.25"/>
  <cols>
    <col min="4" max="4" width="9" customWidth="1"/>
  </cols>
  <sheetData>
    <row r="1" spans="1:11" x14ac:dyDescent="0.25">
      <c r="A1" t="s">
        <v>66</v>
      </c>
    </row>
    <row r="3" spans="1:11" x14ac:dyDescent="0.25">
      <c r="A3" s="24"/>
      <c r="B3" s="24">
        <v>0</v>
      </c>
      <c r="C3" s="19" t="s">
        <v>63</v>
      </c>
      <c r="D3" s="18" t="s">
        <v>64</v>
      </c>
      <c r="E3" s="19" t="s">
        <v>65</v>
      </c>
      <c r="F3" s="24" t="s">
        <v>78</v>
      </c>
      <c r="G3" s="24" t="s">
        <v>79</v>
      </c>
      <c r="H3" s="31"/>
      <c r="I3" s="31"/>
    </row>
    <row r="4" spans="1:11" x14ac:dyDescent="0.25">
      <c r="A4" s="19" t="s">
        <v>59</v>
      </c>
      <c r="B4" s="19">
        <v>10</v>
      </c>
      <c r="C4" s="19">
        <v>0</v>
      </c>
      <c r="D4" s="19">
        <v>0</v>
      </c>
      <c r="E4" s="19">
        <v>0</v>
      </c>
      <c r="F4" s="24">
        <v>0</v>
      </c>
      <c r="G4" s="24">
        <v>0</v>
      </c>
      <c r="H4" s="31"/>
      <c r="I4" s="31"/>
    </row>
    <row r="5" spans="1:11" x14ac:dyDescent="0.25">
      <c r="A5" s="24" t="s">
        <v>60</v>
      </c>
      <c r="B5" s="19">
        <v>623</v>
      </c>
      <c r="C5" s="19">
        <v>240</v>
      </c>
      <c r="D5" s="19">
        <v>86</v>
      </c>
      <c r="E5" s="19">
        <v>47</v>
      </c>
      <c r="F5" s="24">
        <v>4</v>
      </c>
      <c r="G5" s="24">
        <v>1</v>
      </c>
      <c r="H5" s="31"/>
      <c r="I5" s="31"/>
    </row>
    <row r="6" spans="1:11" x14ac:dyDescent="0.25">
      <c r="A6" s="24" t="s">
        <v>61</v>
      </c>
      <c r="B6" s="19">
        <v>558</v>
      </c>
      <c r="C6" s="19">
        <v>199</v>
      </c>
      <c r="D6" s="19">
        <v>15</v>
      </c>
      <c r="E6" s="19">
        <v>3</v>
      </c>
      <c r="F6" s="24">
        <v>0</v>
      </c>
      <c r="G6" s="24">
        <v>0</v>
      </c>
      <c r="H6" s="31"/>
      <c r="I6" s="31"/>
    </row>
    <row r="7" spans="1:11" x14ac:dyDescent="0.25">
      <c r="A7" s="24" t="s">
        <v>62</v>
      </c>
      <c r="B7" s="19">
        <f>SUM(B3:B6)</f>
        <v>1191</v>
      </c>
      <c r="C7" s="19">
        <f>SUM(C4:C6)</f>
        <v>439</v>
      </c>
      <c r="D7" s="19">
        <f>SUM(D4:D6)</f>
        <v>101</v>
      </c>
      <c r="E7" s="19">
        <f>SUM(E4:E6)</f>
        <v>50</v>
      </c>
      <c r="F7" s="19">
        <f>SUM(F4:F6)</f>
        <v>4</v>
      </c>
      <c r="G7" s="19">
        <f>SUM(G4:G6)</f>
        <v>1</v>
      </c>
      <c r="H7" s="31"/>
      <c r="I7" s="31"/>
    </row>
    <row r="8" spans="1:11" x14ac:dyDescent="0.25">
      <c r="A8" s="35"/>
      <c r="B8" s="35"/>
      <c r="C8" s="31"/>
      <c r="D8" s="31"/>
      <c r="E8" s="31"/>
      <c r="F8" s="31"/>
      <c r="G8" s="31"/>
      <c r="H8" s="31"/>
      <c r="I8" s="31"/>
    </row>
    <row r="9" spans="1:11" x14ac:dyDescent="0.25">
      <c r="A9" s="31"/>
      <c r="B9" s="35"/>
      <c r="C9" s="31"/>
      <c r="D9" s="31"/>
      <c r="E9" s="31"/>
      <c r="F9" s="31"/>
      <c r="G9" s="31"/>
      <c r="H9" s="31"/>
      <c r="I9" s="31"/>
    </row>
    <row r="10" spans="1:11" x14ac:dyDescent="0.25">
      <c r="A10" s="35"/>
      <c r="B10" s="35"/>
      <c r="C10" s="31"/>
      <c r="D10" s="31"/>
      <c r="E10" s="31"/>
      <c r="F10" s="31"/>
      <c r="G10" s="31"/>
      <c r="H10" s="31"/>
      <c r="I10" s="31"/>
    </row>
    <row r="11" spans="1:11" x14ac:dyDescent="0.25">
      <c r="A11" s="35" t="s">
        <v>84</v>
      </c>
      <c r="B11" s="35"/>
      <c r="C11" s="31"/>
      <c r="D11" s="31"/>
      <c r="E11" s="31"/>
      <c r="F11" s="31"/>
      <c r="G11" s="31"/>
      <c r="H11" s="31"/>
      <c r="I11" s="31"/>
    </row>
    <row r="12" spans="1:11" x14ac:dyDescent="0.25">
      <c r="A12" s="34" t="s">
        <v>85</v>
      </c>
      <c r="B12" s="35"/>
      <c r="C12" s="31"/>
      <c r="D12" s="31"/>
      <c r="E12" s="31"/>
      <c r="F12" s="31"/>
      <c r="G12" s="31"/>
      <c r="H12" s="31"/>
      <c r="I12" s="31"/>
    </row>
    <row r="13" spans="1:11" x14ac:dyDescent="0.25">
      <c r="A13" s="35" t="s">
        <v>224</v>
      </c>
      <c r="B13" s="35"/>
      <c r="C13" s="31"/>
      <c r="D13" s="31"/>
      <c r="E13" s="31"/>
      <c r="F13" s="31"/>
      <c r="G13" s="31"/>
      <c r="H13" s="31"/>
      <c r="I13" s="31"/>
    </row>
    <row r="14" spans="1:11" x14ac:dyDescent="0.25">
      <c r="A14" s="34" t="s">
        <v>87</v>
      </c>
      <c r="B14" s="35"/>
      <c r="C14" s="31"/>
      <c r="D14" s="31"/>
      <c r="E14" s="31"/>
      <c r="F14" s="31"/>
      <c r="G14" s="31"/>
      <c r="H14" s="31"/>
      <c r="I14" s="31"/>
    </row>
    <row r="15" spans="1:11" x14ac:dyDescent="0.25">
      <c r="A15" s="31"/>
      <c r="B15" s="31"/>
      <c r="C15" s="31"/>
      <c r="D15" s="31"/>
      <c r="E15" s="31"/>
      <c r="F15" s="31"/>
      <c r="G15" s="31"/>
      <c r="H15" s="31"/>
      <c r="I15" s="31"/>
    </row>
    <row r="16" spans="1:11" x14ac:dyDescent="0.25">
      <c r="A16" s="19"/>
      <c r="B16" s="38" t="s">
        <v>88</v>
      </c>
      <c r="C16" s="38"/>
      <c r="D16" s="38" t="s">
        <v>90</v>
      </c>
      <c r="E16" s="38"/>
      <c r="F16" s="38" t="s">
        <v>91</v>
      </c>
      <c r="G16" s="38"/>
      <c r="H16" s="38" t="s">
        <v>92</v>
      </c>
      <c r="I16" s="38"/>
      <c r="J16" s="39"/>
      <c r="K16" s="39"/>
    </row>
    <row r="17" spans="1:9" x14ac:dyDescent="0.25">
      <c r="A17" s="19"/>
      <c r="B17" s="19" t="s">
        <v>89</v>
      </c>
      <c r="C17" s="19" t="s">
        <v>9</v>
      </c>
      <c r="D17" s="19" t="s">
        <v>89</v>
      </c>
      <c r="E17" s="19" t="s">
        <v>9</v>
      </c>
      <c r="F17" s="19" t="s">
        <v>89</v>
      </c>
      <c r="G17" s="19" t="s">
        <v>9</v>
      </c>
      <c r="H17" s="19" t="s">
        <v>89</v>
      </c>
      <c r="I17" s="19" t="s">
        <v>9</v>
      </c>
    </row>
    <row r="18" spans="1:9" x14ac:dyDescent="0.25">
      <c r="A18" s="19" t="s">
        <v>10</v>
      </c>
      <c r="B18" s="19">
        <v>69</v>
      </c>
      <c r="C18" s="19">
        <v>8</v>
      </c>
      <c r="D18" s="19">
        <f>E5</f>
        <v>47</v>
      </c>
      <c r="E18" s="19">
        <v>12</v>
      </c>
      <c r="F18" s="19">
        <f>F5</f>
        <v>4</v>
      </c>
      <c r="G18" s="19">
        <v>17</v>
      </c>
      <c r="H18" s="19">
        <f>G5</f>
        <v>1</v>
      </c>
      <c r="I18" s="19">
        <v>22</v>
      </c>
    </row>
    <row r="19" spans="1:9" x14ac:dyDescent="0.25">
      <c r="A19" s="19" t="s">
        <v>93</v>
      </c>
      <c r="B19" s="19">
        <f>D6/5*4</f>
        <v>12</v>
      </c>
      <c r="C19" s="19">
        <v>8</v>
      </c>
      <c r="D19" s="19">
        <f>E6</f>
        <v>3</v>
      </c>
      <c r="E19" s="19">
        <v>12</v>
      </c>
      <c r="F19" s="19">
        <f>F6</f>
        <v>0</v>
      </c>
      <c r="G19" s="19"/>
      <c r="H19" s="19"/>
      <c r="I19" s="19"/>
    </row>
    <row r="20" spans="1:9" x14ac:dyDescent="0.25">
      <c r="A20" s="31"/>
      <c r="B20" s="31"/>
      <c r="C20" s="31"/>
      <c r="D20" s="31"/>
      <c r="E20" s="31"/>
      <c r="F20" s="31"/>
      <c r="G20" s="31"/>
      <c r="H20" s="31"/>
      <c r="I20" s="31"/>
    </row>
  </sheetData>
  <mergeCells count="5">
    <mergeCell ref="B16:C16"/>
    <mergeCell ref="D16:E16"/>
    <mergeCell ref="F16:G16"/>
    <mergeCell ref="H16:I16"/>
    <mergeCell ref="J16:K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9"/>
  <sheetViews>
    <sheetView workbookViewId="0">
      <selection activeCell="P33" sqref="P33"/>
    </sheetView>
  </sheetViews>
  <sheetFormatPr defaultRowHeight="15" x14ac:dyDescent="0.25"/>
  <cols>
    <col min="1" max="1" width="13.28515625" customWidth="1"/>
    <col min="2" max="2" width="9.28515625" customWidth="1"/>
  </cols>
  <sheetData>
    <row r="1" spans="1:23" x14ac:dyDescent="0.25">
      <c r="A1" t="s">
        <v>80</v>
      </c>
    </row>
    <row r="3" spans="1:23" x14ac:dyDescent="0.25">
      <c r="A3" s="24"/>
      <c r="B3" s="24">
        <v>0</v>
      </c>
      <c r="C3" s="19" t="s">
        <v>67</v>
      </c>
      <c r="D3" s="18" t="s">
        <v>68</v>
      </c>
      <c r="E3" s="19" t="s">
        <v>69</v>
      </c>
      <c r="F3" s="19" t="s">
        <v>70</v>
      </c>
      <c r="G3" s="19" t="s">
        <v>71</v>
      </c>
      <c r="H3" s="19" t="s">
        <v>72</v>
      </c>
      <c r="I3" s="19" t="s">
        <v>73</v>
      </c>
      <c r="J3" s="19" t="s">
        <v>74</v>
      </c>
      <c r="K3" s="19" t="s">
        <v>75</v>
      </c>
      <c r="L3" s="19" t="s">
        <v>76</v>
      </c>
      <c r="M3" s="19" t="s">
        <v>77</v>
      </c>
      <c r="N3" s="19" t="s">
        <v>81</v>
      </c>
      <c r="O3" s="19" t="s">
        <v>82</v>
      </c>
      <c r="P3" s="19" t="s">
        <v>83</v>
      </c>
      <c r="Q3" s="31"/>
      <c r="R3" s="31"/>
      <c r="S3" s="31"/>
      <c r="T3" s="31"/>
      <c r="U3" s="31"/>
      <c r="V3" s="31"/>
      <c r="W3" s="31"/>
    </row>
    <row r="4" spans="1:23" x14ac:dyDescent="0.25">
      <c r="A4" s="19" t="s">
        <v>59</v>
      </c>
      <c r="B4" s="19">
        <v>1</v>
      </c>
      <c r="C4" s="19">
        <v>0</v>
      </c>
      <c r="D4" s="19">
        <v>0</v>
      </c>
      <c r="E4" s="19">
        <v>0</v>
      </c>
      <c r="F4" s="24">
        <v>0</v>
      </c>
      <c r="G4" s="24">
        <v>0</v>
      </c>
      <c r="H4" s="24">
        <v>0</v>
      </c>
      <c r="I4" s="24">
        <v>0</v>
      </c>
      <c r="J4" s="24">
        <v>0</v>
      </c>
      <c r="K4" s="24">
        <v>0</v>
      </c>
      <c r="L4" s="24">
        <v>0</v>
      </c>
      <c r="M4" s="24">
        <v>0</v>
      </c>
      <c r="N4" s="19">
        <v>0</v>
      </c>
      <c r="O4" s="19">
        <v>0</v>
      </c>
      <c r="P4" s="19">
        <v>0</v>
      </c>
      <c r="Q4" s="31"/>
      <c r="R4" s="31"/>
      <c r="S4" s="31"/>
      <c r="T4" s="31"/>
      <c r="U4" s="31"/>
      <c r="V4" s="31"/>
      <c r="W4" s="31"/>
    </row>
    <row r="5" spans="1:23" x14ac:dyDescent="0.25">
      <c r="A5" s="24" t="s">
        <v>60</v>
      </c>
      <c r="B5" s="19">
        <v>195</v>
      </c>
      <c r="C5" s="19">
        <v>63</v>
      </c>
      <c r="D5" s="19">
        <v>62</v>
      </c>
      <c r="E5" s="19">
        <v>58</v>
      </c>
      <c r="F5" s="24">
        <v>29</v>
      </c>
      <c r="G5" s="24">
        <v>31</v>
      </c>
      <c r="H5" s="24">
        <v>28</v>
      </c>
      <c r="I5" s="24">
        <v>16</v>
      </c>
      <c r="J5" s="24">
        <v>10</v>
      </c>
      <c r="K5" s="24">
        <v>6</v>
      </c>
      <c r="L5" s="24">
        <v>5</v>
      </c>
      <c r="M5" s="24">
        <v>2</v>
      </c>
      <c r="N5" s="19">
        <v>0</v>
      </c>
      <c r="O5" s="19">
        <v>0</v>
      </c>
      <c r="P5" s="19">
        <v>0</v>
      </c>
      <c r="Q5" s="31"/>
      <c r="R5" s="31"/>
      <c r="S5" s="31"/>
      <c r="T5" s="31"/>
      <c r="U5" s="31"/>
      <c r="V5" s="31"/>
      <c r="W5" s="31"/>
    </row>
    <row r="6" spans="1:23" x14ac:dyDescent="0.25">
      <c r="A6" s="24" t="s">
        <v>61</v>
      </c>
      <c r="B6" s="19">
        <v>59</v>
      </c>
      <c r="C6" s="19">
        <v>13</v>
      </c>
      <c r="D6" s="19">
        <v>8</v>
      </c>
      <c r="E6" s="19">
        <v>12</v>
      </c>
      <c r="F6" s="24">
        <v>6</v>
      </c>
      <c r="G6" s="24">
        <v>4</v>
      </c>
      <c r="H6" s="24">
        <v>3</v>
      </c>
      <c r="I6" s="24">
        <v>3</v>
      </c>
      <c r="J6" s="24">
        <v>2</v>
      </c>
      <c r="K6" s="24">
        <v>1</v>
      </c>
      <c r="L6" s="19">
        <v>0</v>
      </c>
      <c r="M6" s="19">
        <v>0</v>
      </c>
      <c r="N6" s="19">
        <v>0</v>
      </c>
      <c r="O6" s="19">
        <v>0</v>
      </c>
      <c r="P6" s="19">
        <v>1</v>
      </c>
      <c r="Q6" s="31"/>
      <c r="R6" s="31"/>
      <c r="S6" s="31"/>
      <c r="T6" s="31"/>
      <c r="U6" s="31"/>
      <c r="V6" s="31"/>
      <c r="W6" s="31"/>
    </row>
    <row r="7" spans="1:23" x14ac:dyDescent="0.25">
      <c r="A7" s="24" t="s">
        <v>62</v>
      </c>
      <c r="B7" s="19">
        <f t="shared" ref="B7:P7" si="0">SUM(B4:B6)</f>
        <v>255</v>
      </c>
      <c r="C7" s="19">
        <f t="shared" si="0"/>
        <v>76</v>
      </c>
      <c r="D7" s="19">
        <f t="shared" si="0"/>
        <v>70</v>
      </c>
      <c r="E7" s="19">
        <f t="shared" si="0"/>
        <v>70</v>
      </c>
      <c r="F7" s="19">
        <f t="shared" si="0"/>
        <v>35</v>
      </c>
      <c r="G7" s="19">
        <f t="shared" si="0"/>
        <v>35</v>
      </c>
      <c r="H7" s="19">
        <f t="shared" si="0"/>
        <v>31</v>
      </c>
      <c r="I7" s="19">
        <f t="shared" si="0"/>
        <v>19</v>
      </c>
      <c r="J7" s="19">
        <f t="shared" si="0"/>
        <v>12</v>
      </c>
      <c r="K7" s="19">
        <f t="shared" si="0"/>
        <v>7</v>
      </c>
      <c r="L7" s="19">
        <f t="shared" si="0"/>
        <v>5</v>
      </c>
      <c r="M7" s="19">
        <f t="shared" si="0"/>
        <v>2</v>
      </c>
      <c r="N7" s="19">
        <f t="shared" si="0"/>
        <v>0</v>
      </c>
      <c r="O7" s="19">
        <f t="shared" si="0"/>
        <v>0</v>
      </c>
      <c r="P7" s="19">
        <f t="shared" si="0"/>
        <v>1</v>
      </c>
      <c r="Q7" s="31"/>
      <c r="R7" s="31"/>
      <c r="S7" s="31"/>
      <c r="T7" s="31"/>
      <c r="U7" s="31"/>
      <c r="V7" s="31"/>
      <c r="W7" s="31"/>
    </row>
    <row r="8" spans="1:23" x14ac:dyDescent="0.25">
      <c r="A8" s="31"/>
      <c r="B8" s="31"/>
      <c r="C8" s="31"/>
      <c r="D8" s="31"/>
      <c r="E8" s="31"/>
      <c r="F8" s="31"/>
      <c r="G8" s="31"/>
      <c r="H8" s="31"/>
      <c r="I8" s="31"/>
      <c r="J8" s="31"/>
      <c r="K8" s="31"/>
      <c r="L8" s="31"/>
      <c r="M8" s="31"/>
      <c r="N8" s="31"/>
      <c r="O8" s="31"/>
      <c r="P8" s="31"/>
      <c r="Q8" s="31"/>
      <c r="R8" s="31"/>
      <c r="S8" s="31"/>
      <c r="T8" s="31"/>
      <c r="U8" s="31"/>
      <c r="V8" s="31"/>
      <c r="W8" s="31"/>
    </row>
    <row r="9" spans="1:23" x14ac:dyDescent="0.25">
      <c r="A9" s="35" t="s">
        <v>86</v>
      </c>
      <c r="B9" s="31"/>
      <c r="C9" s="31"/>
      <c r="D9" s="31"/>
      <c r="E9" s="31"/>
      <c r="F9" s="31"/>
      <c r="G9" s="31"/>
      <c r="H9" s="31"/>
      <c r="I9" s="31"/>
      <c r="J9" s="31"/>
      <c r="K9" s="31"/>
      <c r="L9" s="31"/>
      <c r="M9" s="31"/>
      <c r="N9" s="31"/>
      <c r="O9" s="31"/>
      <c r="P9" s="31"/>
      <c r="Q9" s="31"/>
      <c r="R9" s="31"/>
      <c r="S9" s="31"/>
      <c r="T9" s="31"/>
      <c r="U9" s="31"/>
      <c r="V9" s="31"/>
      <c r="W9" s="31"/>
    </row>
    <row r="10" spans="1:23" x14ac:dyDescent="0.25">
      <c r="A10" s="31"/>
      <c r="B10" s="31"/>
      <c r="C10" s="31"/>
      <c r="D10" s="31"/>
      <c r="E10" s="31"/>
      <c r="F10" s="31"/>
      <c r="G10" s="31"/>
      <c r="H10" s="31"/>
      <c r="I10" s="31"/>
      <c r="J10" s="31"/>
      <c r="K10" s="31"/>
      <c r="L10" s="31"/>
      <c r="M10" s="31"/>
      <c r="N10" s="31"/>
      <c r="O10" s="31"/>
      <c r="P10" s="31"/>
      <c r="Q10" s="31"/>
      <c r="R10" s="31"/>
      <c r="S10" s="31"/>
      <c r="T10" s="31"/>
      <c r="U10" s="31"/>
      <c r="V10" s="31"/>
      <c r="W10" s="31"/>
    </row>
    <row r="11" spans="1:23" x14ac:dyDescent="0.25">
      <c r="A11" s="35" t="s">
        <v>84</v>
      </c>
      <c r="B11" s="35"/>
      <c r="C11" s="31"/>
      <c r="D11" s="31"/>
      <c r="E11" s="31"/>
      <c r="F11" s="31"/>
      <c r="G11" s="31"/>
      <c r="H11" s="31"/>
      <c r="I11" s="31"/>
      <c r="J11" s="31"/>
      <c r="K11" s="31"/>
      <c r="L11" s="31"/>
      <c r="M11" s="31"/>
      <c r="N11" s="31"/>
      <c r="O11" s="31"/>
      <c r="P11" s="31"/>
      <c r="Q11" s="31"/>
      <c r="R11" s="31"/>
      <c r="S11" s="31"/>
      <c r="T11" s="31"/>
      <c r="U11" s="31"/>
      <c r="V11" s="31"/>
      <c r="W11" s="31"/>
    </row>
    <row r="12" spans="1:23" x14ac:dyDescent="0.25">
      <c r="A12" s="34" t="s">
        <v>87</v>
      </c>
      <c r="B12" s="35"/>
      <c r="C12" s="31"/>
      <c r="D12" s="31"/>
      <c r="E12" s="31"/>
      <c r="F12" s="31"/>
      <c r="G12" s="31"/>
      <c r="H12" s="31"/>
      <c r="I12" s="31"/>
      <c r="J12" s="31"/>
      <c r="K12" s="31"/>
      <c r="L12" s="31"/>
      <c r="M12" s="31"/>
      <c r="N12" s="31"/>
      <c r="O12" s="31"/>
      <c r="P12" s="31"/>
      <c r="Q12" s="31"/>
      <c r="R12" s="31"/>
      <c r="S12" s="31"/>
      <c r="T12" s="31"/>
      <c r="U12" s="31"/>
      <c r="V12" s="31"/>
      <c r="W12" s="31"/>
    </row>
    <row r="13" spans="1:23" x14ac:dyDescent="0.25">
      <c r="A13" s="31"/>
      <c r="B13" s="31"/>
      <c r="C13" s="31"/>
      <c r="D13" s="31"/>
      <c r="E13" s="31"/>
      <c r="F13" s="31"/>
      <c r="G13" s="31"/>
      <c r="H13" s="31"/>
      <c r="I13" s="31"/>
      <c r="J13" s="31"/>
      <c r="K13" s="31"/>
      <c r="L13" s="31"/>
      <c r="M13" s="31"/>
      <c r="N13" s="31"/>
      <c r="O13" s="31"/>
      <c r="P13" s="31"/>
      <c r="Q13" s="31"/>
      <c r="R13" s="31"/>
      <c r="S13" s="31"/>
      <c r="T13" s="31"/>
      <c r="U13" s="31"/>
      <c r="V13" s="31"/>
      <c r="W13" s="31"/>
    </row>
    <row r="14" spans="1:23" x14ac:dyDescent="0.25">
      <c r="A14" s="19"/>
      <c r="B14" s="38" t="s">
        <v>94</v>
      </c>
      <c r="C14" s="38"/>
      <c r="D14" s="38" t="s">
        <v>95</v>
      </c>
      <c r="E14" s="38"/>
      <c r="F14" s="38" t="s">
        <v>96</v>
      </c>
      <c r="G14" s="38"/>
      <c r="H14" s="38" t="s">
        <v>97</v>
      </c>
      <c r="I14" s="38"/>
      <c r="J14" s="38" t="s">
        <v>98</v>
      </c>
      <c r="K14" s="38"/>
      <c r="L14" s="38" t="s">
        <v>99</v>
      </c>
      <c r="M14" s="38"/>
      <c r="N14" s="38" t="s">
        <v>100</v>
      </c>
      <c r="O14" s="38"/>
      <c r="P14" s="38" t="s">
        <v>101</v>
      </c>
      <c r="Q14" s="38"/>
      <c r="R14" s="38" t="s">
        <v>102</v>
      </c>
      <c r="S14" s="38"/>
      <c r="T14" s="38" t="s">
        <v>103</v>
      </c>
      <c r="U14" s="38"/>
      <c r="V14" s="38" t="s">
        <v>104</v>
      </c>
      <c r="W14" s="38"/>
    </row>
    <row r="15" spans="1:23" x14ac:dyDescent="0.25">
      <c r="A15" s="19"/>
      <c r="B15" s="19" t="s">
        <v>89</v>
      </c>
      <c r="C15" s="19" t="s">
        <v>9</v>
      </c>
      <c r="D15" s="19" t="s">
        <v>89</v>
      </c>
      <c r="E15" s="19" t="s">
        <v>9</v>
      </c>
      <c r="F15" s="19" t="s">
        <v>89</v>
      </c>
      <c r="G15" s="19" t="s">
        <v>9</v>
      </c>
      <c r="H15" s="19" t="s">
        <v>89</v>
      </c>
      <c r="I15" s="19" t="s">
        <v>9</v>
      </c>
      <c r="J15" s="19" t="s">
        <v>89</v>
      </c>
      <c r="K15" s="19" t="s">
        <v>9</v>
      </c>
      <c r="L15" s="19" t="s">
        <v>89</v>
      </c>
      <c r="M15" s="19" t="s">
        <v>9</v>
      </c>
      <c r="N15" s="19" t="s">
        <v>89</v>
      </c>
      <c r="O15" s="19" t="s">
        <v>9</v>
      </c>
      <c r="P15" s="19" t="s">
        <v>89</v>
      </c>
      <c r="Q15" s="19" t="s">
        <v>9</v>
      </c>
      <c r="R15" s="19" t="s">
        <v>89</v>
      </c>
      <c r="S15" s="19" t="s">
        <v>9</v>
      </c>
      <c r="T15" s="19" t="s">
        <v>89</v>
      </c>
      <c r="U15" s="19" t="s">
        <v>9</v>
      </c>
      <c r="V15" s="19" t="s">
        <v>89</v>
      </c>
      <c r="W15" s="19" t="s">
        <v>9</v>
      </c>
    </row>
    <row r="16" spans="1:23" x14ac:dyDescent="0.25">
      <c r="A16" s="19" t="s">
        <v>10</v>
      </c>
      <c r="B16" s="24">
        <v>29</v>
      </c>
      <c r="C16" s="19">
        <v>7</v>
      </c>
      <c r="D16" s="24">
        <v>31</v>
      </c>
      <c r="E16" s="19">
        <v>9</v>
      </c>
      <c r="F16" s="24">
        <v>28</v>
      </c>
      <c r="G16" s="19">
        <v>11</v>
      </c>
      <c r="H16" s="24">
        <v>16</v>
      </c>
      <c r="I16" s="19">
        <v>13</v>
      </c>
      <c r="J16" s="24">
        <v>10</v>
      </c>
      <c r="K16" s="24">
        <v>15</v>
      </c>
      <c r="L16" s="24">
        <v>6</v>
      </c>
      <c r="M16" s="24">
        <v>17</v>
      </c>
      <c r="N16" s="24">
        <v>5</v>
      </c>
      <c r="O16" s="24">
        <v>19</v>
      </c>
      <c r="P16" s="24">
        <v>2</v>
      </c>
      <c r="Q16" s="24">
        <v>21</v>
      </c>
      <c r="R16" s="19"/>
      <c r="S16" s="19"/>
      <c r="T16" s="19"/>
      <c r="U16" s="19"/>
      <c r="V16" s="19">
        <v>0</v>
      </c>
      <c r="W16" s="19"/>
    </row>
    <row r="17" spans="1:23" x14ac:dyDescent="0.25">
      <c r="A17" s="19" t="s">
        <v>93</v>
      </c>
      <c r="B17" s="24">
        <v>6</v>
      </c>
      <c r="C17" s="19">
        <v>7</v>
      </c>
      <c r="D17" s="24">
        <v>4</v>
      </c>
      <c r="E17" s="19">
        <v>9</v>
      </c>
      <c r="F17" s="24">
        <v>3</v>
      </c>
      <c r="G17" s="24">
        <v>11</v>
      </c>
      <c r="H17" s="24">
        <v>3</v>
      </c>
      <c r="I17" s="24">
        <v>13</v>
      </c>
      <c r="J17" s="24">
        <v>2</v>
      </c>
      <c r="K17" s="24">
        <v>15</v>
      </c>
      <c r="L17" s="24">
        <v>1</v>
      </c>
      <c r="M17" s="24">
        <v>17</v>
      </c>
      <c r="N17" s="19">
        <v>0</v>
      </c>
      <c r="O17" s="19"/>
      <c r="P17" s="19">
        <v>0</v>
      </c>
      <c r="Q17" s="19"/>
      <c r="R17" s="19"/>
      <c r="S17" s="19"/>
      <c r="T17" s="19"/>
      <c r="U17" s="19"/>
      <c r="V17" s="19">
        <v>1</v>
      </c>
      <c r="W17" s="19">
        <v>27</v>
      </c>
    </row>
    <row r="18" spans="1:23" x14ac:dyDescent="0.25">
      <c r="A18" s="31"/>
      <c r="B18" s="31"/>
      <c r="C18" s="31"/>
      <c r="D18" s="31"/>
      <c r="E18" s="31"/>
      <c r="F18" s="31"/>
      <c r="G18" s="31"/>
      <c r="H18" s="31"/>
      <c r="I18" s="31"/>
      <c r="J18" s="31"/>
      <c r="K18" s="31"/>
      <c r="L18" s="31"/>
      <c r="M18" s="31"/>
      <c r="N18" s="31"/>
      <c r="O18" s="31"/>
      <c r="P18" s="31"/>
      <c r="Q18" s="31"/>
      <c r="R18" s="31"/>
      <c r="S18" s="31"/>
      <c r="T18" s="31"/>
      <c r="U18" s="31"/>
      <c r="V18" s="31"/>
      <c r="W18" s="31"/>
    </row>
    <row r="19" spans="1:23" x14ac:dyDescent="0.25">
      <c r="A19" s="31"/>
      <c r="B19" s="31"/>
      <c r="C19" s="31"/>
      <c r="D19" s="31"/>
      <c r="E19" s="31"/>
      <c r="F19" s="31"/>
      <c r="G19" s="31"/>
      <c r="H19" s="31"/>
      <c r="I19" s="31"/>
      <c r="J19" s="31"/>
      <c r="K19" s="31"/>
      <c r="L19" s="31"/>
      <c r="M19" s="31"/>
      <c r="N19" s="31"/>
      <c r="O19" s="31"/>
      <c r="P19" s="31"/>
      <c r="Q19" s="31"/>
      <c r="R19" s="31"/>
      <c r="S19" s="31"/>
      <c r="T19" s="31"/>
      <c r="U19" s="31"/>
      <c r="V19" s="31"/>
      <c r="W19" s="31"/>
    </row>
    <row r="20" spans="1:23" x14ac:dyDescent="0.25">
      <c r="A20" s="31" t="s">
        <v>143</v>
      </c>
      <c r="B20" s="31"/>
      <c r="C20" s="31"/>
      <c r="D20" s="31"/>
      <c r="E20" s="31"/>
      <c r="F20" s="31"/>
      <c r="G20" s="31"/>
      <c r="H20" s="31"/>
      <c r="I20" s="31"/>
      <c r="J20" s="31"/>
      <c r="K20" s="31"/>
      <c r="L20" s="31"/>
      <c r="M20" s="31"/>
      <c r="N20" s="31"/>
      <c r="O20" s="31"/>
      <c r="P20" s="31"/>
      <c r="Q20" s="31"/>
      <c r="R20" s="31"/>
      <c r="S20" s="31"/>
      <c r="T20" s="31"/>
      <c r="U20" s="31"/>
      <c r="V20" s="31"/>
      <c r="W20" s="31"/>
    </row>
    <row r="21" spans="1:23" x14ac:dyDescent="0.25">
      <c r="A21" s="31"/>
      <c r="B21" s="31"/>
      <c r="C21" s="31"/>
      <c r="D21" s="31"/>
      <c r="E21" s="31"/>
      <c r="F21" s="31"/>
      <c r="G21" s="31"/>
      <c r="H21" s="31"/>
      <c r="I21" s="31"/>
      <c r="J21" s="31"/>
      <c r="K21" s="31"/>
      <c r="L21" s="31"/>
      <c r="M21" s="31"/>
      <c r="N21" s="31"/>
      <c r="O21" s="31"/>
      <c r="P21" s="31"/>
      <c r="Q21" s="31"/>
      <c r="R21" s="31"/>
      <c r="S21" s="31"/>
      <c r="T21" s="31"/>
      <c r="U21" s="31"/>
      <c r="V21" s="31"/>
      <c r="W21" s="31"/>
    </row>
    <row r="22" spans="1:23" x14ac:dyDescent="0.25">
      <c r="A22" s="24"/>
      <c r="B22" s="19" t="s">
        <v>71</v>
      </c>
      <c r="C22" s="19" t="s">
        <v>72</v>
      </c>
      <c r="D22" s="19" t="s">
        <v>73</v>
      </c>
      <c r="E22" s="19" t="s">
        <v>74</v>
      </c>
      <c r="F22" s="19" t="s">
        <v>75</v>
      </c>
      <c r="G22" s="19" t="s">
        <v>76</v>
      </c>
      <c r="H22" s="19" t="s">
        <v>77</v>
      </c>
      <c r="I22" s="19" t="s">
        <v>81</v>
      </c>
      <c r="J22" s="19" t="s">
        <v>82</v>
      </c>
      <c r="K22" s="19" t="s">
        <v>83</v>
      </c>
      <c r="L22" s="19" t="s">
        <v>146</v>
      </c>
      <c r="M22" s="24" t="s">
        <v>147</v>
      </c>
      <c r="N22" s="24" t="s">
        <v>148</v>
      </c>
      <c r="O22" s="24" t="s">
        <v>149</v>
      </c>
      <c r="P22" s="24" t="s">
        <v>150</v>
      </c>
      <c r="Q22" s="24" t="s">
        <v>151</v>
      </c>
      <c r="R22" s="24" t="s">
        <v>152</v>
      </c>
      <c r="S22" s="24" t="s">
        <v>153</v>
      </c>
      <c r="T22" s="24" t="s">
        <v>154</v>
      </c>
      <c r="U22" s="24" t="s">
        <v>155</v>
      </c>
      <c r="V22" s="24" t="s">
        <v>156</v>
      </c>
      <c r="W22" s="24" t="s">
        <v>1</v>
      </c>
    </row>
    <row r="23" spans="1:23" x14ac:dyDescent="0.25">
      <c r="A23" s="19" t="s">
        <v>59</v>
      </c>
      <c r="B23" s="19">
        <v>1</v>
      </c>
      <c r="C23" s="19"/>
      <c r="D23" s="19"/>
      <c r="E23" s="19"/>
      <c r="F23" s="24"/>
      <c r="G23" s="24"/>
      <c r="H23" s="24"/>
      <c r="I23" s="24"/>
      <c r="J23" s="24"/>
      <c r="K23" s="24">
        <v>1</v>
      </c>
      <c r="L23" s="24">
        <v>1</v>
      </c>
      <c r="M23" s="24"/>
      <c r="N23" s="19"/>
      <c r="O23" s="19"/>
      <c r="P23" s="19"/>
      <c r="Q23" s="19">
        <v>1</v>
      </c>
      <c r="R23" s="19">
        <v>1</v>
      </c>
      <c r="S23" s="19"/>
      <c r="T23" s="19"/>
      <c r="U23" s="19"/>
      <c r="V23" s="19">
        <v>1</v>
      </c>
      <c r="W23" s="19">
        <f>SUM(B23:V23)</f>
        <v>6</v>
      </c>
    </row>
    <row r="24" spans="1:23" x14ac:dyDescent="0.25">
      <c r="A24" s="24" t="s">
        <v>60</v>
      </c>
      <c r="B24" s="19">
        <v>5</v>
      </c>
      <c r="C24" s="19">
        <v>2</v>
      </c>
      <c r="D24" s="19">
        <v>2</v>
      </c>
      <c r="E24" s="19">
        <v>1</v>
      </c>
      <c r="F24" s="24">
        <v>1</v>
      </c>
      <c r="G24" s="24">
        <v>2</v>
      </c>
      <c r="H24" s="24">
        <v>1</v>
      </c>
      <c r="I24" s="24">
        <v>2</v>
      </c>
      <c r="J24" s="24">
        <v>2</v>
      </c>
      <c r="K24" s="24"/>
      <c r="L24" s="24">
        <v>1</v>
      </c>
      <c r="M24" s="24"/>
      <c r="N24" s="19"/>
      <c r="O24" s="19"/>
      <c r="P24" s="19"/>
      <c r="Q24" s="19"/>
      <c r="R24" s="19"/>
      <c r="S24" s="19"/>
      <c r="T24" s="19"/>
      <c r="U24" s="19"/>
      <c r="V24" s="19"/>
      <c r="W24" s="19">
        <f t="shared" ref="W24:W29" si="1">SUM(B24:V24)</f>
        <v>19</v>
      </c>
    </row>
    <row r="25" spans="1:23" x14ac:dyDescent="0.25">
      <c r="A25" s="24" t="s">
        <v>144</v>
      </c>
      <c r="B25" s="19"/>
      <c r="C25" s="19"/>
      <c r="D25" s="19"/>
      <c r="E25" s="19"/>
      <c r="F25" s="24">
        <v>1</v>
      </c>
      <c r="G25" s="24">
        <v>1</v>
      </c>
      <c r="H25" s="24"/>
      <c r="I25" s="24"/>
      <c r="J25" s="24"/>
      <c r="K25" s="24"/>
      <c r="L25" s="24"/>
      <c r="M25" s="24"/>
      <c r="N25" s="19"/>
      <c r="O25" s="19"/>
      <c r="P25" s="19"/>
      <c r="Q25" s="19"/>
      <c r="R25" s="19"/>
      <c r="S25" s="19"/>
      <c r="T25" s="19"/>
      <c r="U25" s="19"/>
      <c r="V25" s="19"/>
      <c r="W25" s="19">
        <f t="shared" si="1"/>
        <v>2</v>
      </c>
    </row>
    <row r="26" spans="1:23" x14ac:dyDescent="0.25">
      <c r="A26" s="24" t="s">
        <v>8</v>
      </c>
      <c r="B26" s="19">
        <v>1</v>
      </c>
      <c r="C26" s="19"/>
      <c r="D26" s="19"/>
      <c r="E26" s="19"/>
      <c r="F26" s="24"/>
      <c r="G26" s="24"/>
      <c r="H26" s="24"/>
      <c r="I26" s="24"/>
      <c r="J26" s="24"/>
      <c r="K26" s="24"/>
      <c r="L26" s="24"/>
      <c r="M26" s="24"/>
      <c r="N26" s="19"/>
      <c r="O26" s="19"/>
      <c r="P26" s="19"/>
      <c r="Q26" s="19"/>
      <c r="R26" s="19"/>
      <c r="S26" s="19"/>
      <c r="T26" s="19"/>
      <c r="U26" s="19"/>
      <c r="V26" s="19"/>
      <c r="W26" s="19">
        <f t="shared" si="1"/>
        <v>1</v>
      </c>
    </row>
    <row r="27" spans="1:23" x14ac:dyDescent="0.25">
      <c r="A27" s="24" t="s">
        <v>6</v>
      </c>
      <c r="B27" s="19"/>
      <c r="C27" s="19"/>
      <c r="D27" s="19"/>
      <c r="E27" s="19"/>
      <c r="F27" s="24"/>
      <c r="G27" s="24"/>
      <c r="H27" s="24">
        <v>2</v>
      </c>
      <c r="I27" s="24"/>
      <c r="J27" s="24">
        <v>1</v>
      </c>
      <c r="K27" s="24"/>
      <c r="L27" s="24"/>
      <c r="M27" s="24"/>
      <c r="N27" s="19"/>
      <c r="O27" s="19">
        <v>1</v>
      </c>
      <c r="P27" s="19"/>
      <c r="Q27" s="19"/>
      <c r="R27" s="19"/>
      <c r="S27" s="19"/>
      <c r="T27" s="19"/>
      <c r="U27" s="19"/>
      <c r="V27" s="19"/>
      <c r="W27" s="19">
        <f t="shared" si="1"/>
        <v>4</v>
      </c>
    </row>
    <row r="28" spans="1:23" x14ac:dyDescent="0.25">
      <c r="A28" s="24" t="s">
        <v>145</v>
      </c>
      <c r="B28" s="19"/>
      <c r="C28" s="19"/>
      <c r="D28" s="19"/>
      <c r="E28" s="19">
        <v>1</v>
      </c>
      <c r="F28" s="24"/>
      <c r="G28" s="24"/>
      <c r="H28" s="24"/>
      <c r="I28" s="24">
        <v>1</v>
      </c>
      <c r="J28" s="24"/>
      <c r="K28" s="24">
        <v>1</v>
      </c>
      <c r="L28" s="19">
        <v>2</v>
      </c>
      <c r="M28" s="19">
        <v>2</v>
      </c>
      <c r="N28" s="19"/>
      <c r="O28" s="19"/>
      <c r="P28" s="19"/>
      <c r="Q28" s="19"/>
      <c r="R28" s="19"/>
      <c r="S28" s="19"/>
      <c r="T28" s="19"/>
      <c r="U28" s="19"/>
      <c r="V28" s="19"/>
      <c r="W28" s="19">
        <f t="shared" si="1"/>
        <v>7</v>
      </c>
    </row>
    <row r="29" spans="1:23" x14ac:dyDescent="0.25">
      <c r="A29" s="24" t="s">
        <v>62</v>
      </c>
      <c r="B29" s="19">
        <f>SUM(B23:B28)</f>
        <v>7</v>
      </c>
      <c r="C29" s="19">
        <f t="shared" ref="C29:V29" si="2">SUM(C23:C28)</f>
        <v>2</v>
      </c>
      <c r="D29" s="19">
        <f t="shared" si="2"/>
        <v>2</v>
      </c>
      <c r="E29" s="19">
        <f t="shared" si="2"/>
        <v>2</v>
      </c>
      <c r="F29" s="19">
        <f t="shared" si="2"/>
        <v>2</v>
      </c>
      <c r="G29" s="19">
        <f t="shared" si="2"/>
        <v>3</v>
      </c>
      <c r="H29" s="19">
        <f t="shared" si="2"/>
        <v>3</v>
      </c>
      <c r="I29" s="19">
        <f t="shared" si="2"/>
        <v>3</v>
      </c>
      <c r="J29" s="19">
        <f t="shared" si="2"/>
        <v>3</v>
      </c>
      <c r="K29" s="19">
        <f t="shared" si="2"/>
        <v>2</v>
      </c>
      <c r="L29" s="19">
        <f t="shared" si="2"/>
        <v>4</v>
      </c>
      <c r="M29" s="19">
        <f t="shared" si="2"/>
        <v>2</v>
      </c>
      <c r="N29" s="19">
        <f t="shared" si="2"/>
        <v>0</v>
      </c>
      <c r="O29" s="19">
        <f t="shared" si="2"/>
        <v>1</v>
      </c>
      <c r="P29" s="19">
        <f t="shared" si="2"/>
        <v>0</v>
      </c>
      <c r="Q29" s="19">
        <f t="shared" si="2"/>
        <v>1</v>
      </c>
      <c r="R29" s="19">
        <f t="shared" si="2"/>
        <v>1</v>
      </c>
      <c r="S29" s="19">
        <f t="shared" si="2"/>
        <v>0</v>
      </c>
      <c r="T29" s="19">
        <f t="shared" si="2"/>
        <v>0</v>
      </c>
      <c r="U29" s="19">
        <f t="shared" si="2"/>
        <v>0</v>
      </c>
      <c r="V29" s="19">
        <f t="shared" si="2"/>
        <v>1</v>
      </c>
      <c r="W29" s="19">
        <f t="shared" si="1"/>
        <v>39</v>
      </c>
    </row>
  </sheetData>
  <mergeCells count="11">
    <mergeCell ref="L14:M14"/>
    <mergeCell ref="J14:K14"/>
    <mergeCell ref="B14:C14"/>
    <mergeCell ref="D14:E14"/>
    <mergeCell ref="F14:G14"/>
    <mergeCell ref="H14:I14"/>
    <mergeCell ref="N14:O14"/>
    <mergeCell ref="P14:Q14"/>
    <mergeCell ref="R14:S14"/>
    <mergeCell ref="T14:U14"/>
    <mergeCell ref="V14:W14"/>
  </mergeCells>
  <pageMargins left="0.7" right="0.7" top="0.75" bottom="0.75" header="0.3" footer="0.3"/>
  <pageSetup paperSize="9" orientation="landscape" horizontalDpi="0" verticalDpi="0" r:id="rId1"/>
  <ignoredErrors>
    <ignoredError sqref="B7"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Info P2</vt:lpstr>
      <vt:lpstr>Info P3</vt:lpstr>
      <vt:lpstr>P2</vt:lpstr>
      <vt:lpstr>P3</vt:lpstr>
      <vt:lpstr>Stand</vt:lpstr>
      <vt:lpstr>Age</vt:lpstr>
      <vt:lpstr>Small treesP2</vt:lpstr>
      <vt:lpstr>Small treesP3</vt:lpstr>
    </vt:vector>
  </TitlesOfParts>
  <Company>Linnaeus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Bishnu Chandra Poudel</dc:creator>
  <cp:lastModifiedBy>Nils Fagerberg</cp:lastModifiedBy>
  <cp:lastPrinted>2017-09-14T13:06:35Z</cp:lastPrinted>
  <dcterms:created xsi:type="dcterms:W3CDTF">2017-02-09T07:49:16Z</dcterms:created>
  <dcterms:modified xsi:type="dcterms:W3CDTF">2020-10-12T07:12:41Z</dcterms:modified>
</cp:coreProperties>
</file>